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iel\Documents\KUL\5de jaar\Thesis\pXRF\preliminary data\"/>
    </mc:Choice>
  </mc:AlternateContent>
  <xr:revisionPtr revIDLastSave="0" documentId="13_ncr:1_{02CAE42F-BFCE-4B1E-8459-A2B2B9B79D93}" xr6:coauthVersionLast="46" xr6:coauthVersionMax="46" xr10:uidLastSave="{00000000-0000-0000-0000-000000000000}"/>
  <bookViews>
    <workbookView xWindow="-108" yWindow="-108" windowWidth="23256" windowHeight="12576" xr2:uid="{ADEC7117-AFEC-428F-ADBA-10D5E89E90C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32" i="1" l="1"/>
  <c r="AB33" i="1"/>
  <c r="AB34" i="1"/>
  <c r="AB35" i="1"/>
  <c r="AB36" i="1"/>
  <c r="AB37" i="1"/>
  <c r="AB38" i="1"/>
  <c r="AB31" i="1"/>
  <c r="AA32" i="1"/>
  <c r="AA33" i="1"/>
  <c r="AA34" i="1"/>
  <c r="AA35" i="1"/>
  <c r="AA36" i="1"/>
  <c r="AA37" i="1"/>
  <c r="AA38" i="1"/>
  <c r="AA31" i="1"/>
  <c r="Y31" i="1"/>
  <c r="Y32" i="1"/>
  <c r="Y33" i="1"/>
  <c r="Y34" i="1"/>
  <c r="Y35" i="1"/>
  <c r="Y36" i="1"/>
  <c r="Y37" i="1"/>
  <c r="Y38" i="1"/>
  <c r="U31" i="1"/>
  <c r="X32" i="1"/>
  <c r="X33" i="1"/>
  <c r="X34" i="1"/>
  <c r="X35" i="1"/>
  <c r="X36" i="1"/>
  <c r="X37" i="1"/>
  <c r="X38" i="1"/>
  <c r="X31" i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1" i="1"/>
  <c r="C13" i="1"/>
  <c r="D13" i="1"/>
  <c r="E13" i="1"/>
  <c r="F13" i="1"/>
  <c r="G13" i="1"/>
  <c r="H13" i="1"/>
  <c r="C14" i="1"/>
  <c r="E14" i="1"/>
  <c r="G14" i="1"/>
  <c r="C15" i="1"/>
  <c r="E15" i="1"/>
  <c r="G15" i="1"/>
  <c r="C16" i="1"/>
  <c r="E16" i="1"/>
  <c r="G16" i="1"/>
  <c r="C17" i="1"/>
  <c r="D17" i="1"/>
  <c r="E17" i="1"/>
  <c r="F17" i="1"/>
  <c r="G17" i="1"/>
  <c r="H17" i="1"/>
  <c r="C18" i="1"/>
  <c r="E18" i="1"/>
  <c r="G18" i="1"/>
  <c r="C19" i="1"/>
  <c r="G19" i="1"/>
  <c r="C20" i="1"/>
  <c r="G20" i="1"/>
  <c r="B16" i="1"/>
  <c r="B17" i="1"/>
  <c r="B18" i="1"/>
  <c r="B19" i="1"/>
  <c r="B20" i="1"/>
  <c r="B14" i="1"/>
  <c r="B15" i="1"/>
  <c r="B13" i="1"/>
</calcChain>
</file>

<file path=xl/sharedStrings.xml><?xml version="1.0" encoding="utf-8"?>
<sst xmlns="http://schemas.openxmlformats.org/spreadsheetml/2006/main" count="26" uniqueCount="14">
  <si>
    <t>phi classes</t>
  </si>
  <si>
    <t>TotVar</t>
  </si>
  <si>
    <t>L3-2C</t>
  </si>
  <si>
    <t>L3-4B</t>
  </si>
  <si>
    <t>AL-0102</t>
  </si>
  <si>
    <t>AM-0102</t>
  </si>
  <si>
    <t>L3-4B 10</t>
  </si>
  <si>
    <t>AL-0102 10</t>
  </si>
  <si>
    <t>AM-0102 10</t>
  </si>
  <si>
    <t>expected Log(Var)</t>
  </si>
  <si>
    <t>expected Var</t>
  </si>
  <si>
    <t>ToMeasure</t>
  </si>
  <si>
    <t>Vmin=</t>
  </si>
  <si>
    <t>plus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</si>
</sst>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5.7460317460317462E-2"/>
          <c:y val="0.17171296296296298"/>
          <c:w val="0.91087864016997877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Blad1!$B$2</c:f>
              <c:strCache>
                <c:ptCount val="1"/>
                <c:pt idx="0">
                  <c:v>L3-2C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Blad1!$A$3:$A$10</c:f>
              <c:numCache>
                <c:formatCode>General</c:formatCode>
                <c:ptCount val="8"/>
                <c:pt idx="0">
                  <c:v>1.5</c:v>
                </c:pt>
                <c:pt idx="1">
                  <c:v>0.5</c:v>
                </c:pt>
                <c:pt idx="2">
                  <c:v>-0.5</c:v>
                </c:pt>
                <c:pt idx="3">
                  <c:v>-1.5</c:v>
                </c:pt>
                <c:pt idx="4">
                  <c:v>-2.5</c:v>
                </c:pt>
                <c:pt idx="5">
                  <c:v>-3.5</c:v>
                </c:pt>
                <c:pt idx="6">
                  <c:v>-4.5</c:v>
                </c:pt>
                <c:pt idx="7">
                  <c:v>-5.5</c:v>
                </c:pt>
              </c:numCache>
            </c:numRef>
          </c:xVal>
          <c:yVal>
            <c:numRef>
              <c:f>Blad1!$B$3:$B$10</c:f>
              <c:numCache>
                <c:formatCode>General</c:formatCode>
                <c:ptCount val="8"/>
                <c:pt idx="0">
                  <c:v>0.25553900000000002</c:v>
                </c:pt>
                <c:pt idx="1">
                  <c:v>7.5423000000000004E-2</c:v>
                </c:pt>
                <c:pt idx="2">
                  <c:v>5.4753000000000003E-2</c:v>
                </c:pt>
                <c:pt idx="3">
                  <c:v>1.9347E-2</c:v>
                </c:pt>
                <c:pt idx="4">
                  <c:v>1.0781000000000001E-2</c:v>
                </c:pt>
                <c:pt idx="5">
                  <c:v>4.0714E-2</c:v>
                </c:pt>
                <c:pt idx="6">
                  <c:v>1.0656000000000001E-2</c:v>
                </c:pt>
                <c:pt idx="7">
                  <c:v>4.7754999999999999E-2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C4-4312-AE2F-650C6B5343C0}"/>
            </c:ext>
          </c:extLst>
        </c:ser>
        <c:ser>
          <c:idx val="1"/>
          <c:order val="1"/>
          <c:tx>
            <c:strRef>
              <c:f>Blad1!$C$2</c:f>
              <c:strCache>
                <c:ptCount val="1"/>
                <c:pt idx="0">
                  <c:v>L3-4B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Blad1!$A$3:$A$10</c:f>
              <c:numCache>
                <c:formatCode>General</c:formatCode>
                <c:ptCount val="8"/>
                <c:pt idx="0">
                  <c:v>1.5</c:v>
                </c:pt>
                <c:pt idx="1">
                  <c:v>0.5</c:v>
                </c:pt>
                <c:pt idx="2">
                  <c:v>-0.5</c:v>
                </c:pt>
                <c:pt idx="3">
                  <c:v>-1.5</c:v>
                </c:pt>
                <c:pt idx="4">
                  <c:v>-2.5</c:v>
                </c:pt>
                <c:pt idx="5">
                  <c:v>-3.5</c:v>
                </c:pt>
                <c:pt idx="6">
                  <c:v>-4.5</c:v>
                </c:pt>
                <c:pt idx="7">
                  <c:v>-5.5</c:v>
                </c:pt>
              </c:numCache>
            </c:numRef>
          </c:xVal>
          <c:yVal>
            <c:numRef>
              <c:f>Blad1!$C$3:$C$10</c:f>
              <c:numCache>
                <c:formatCode>General</c:formatCode>
                <c:ptCount val="8"/>
                <c:pt idx="0">
                  <c:v>0.18132499999999999</c:v>
                </c:pt>
                <c:pt idx="1">
                  <c:v>0.15893699999999999</c:v>
                </c:pt>
                <c:pt idx="2">
                  <c:v>0.11318</c:v>
                </c:pt>
                <c:pt idx="3">
                  <c:v>2.5427000000000002E-2</c:v>
                </c:pt>
                <c:pt idx="4">
                  <c:v>1.7104999999999999E-2</c:v>
                </c:pt>
                <c:pt idx="5">
                  <c:v>2.6152999999999999E-2</c:v>
                </c:pt>
                <c:pt idx="6">
                  <c:v>5.2465999999999999E-2</c:v>
                </c:pt>
                <c:pt idx="7">
                  <c:v>4.6880000000000003E-3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C4-4312-AE2F-650C6B5343C0}"/>
            </c:ext>
          </c:extLst>
        </c:ser>
        <c:ser>
          <c:idx val="2"/>
          <c:order val="2"/>
          <c:tx>
            <c:strRef>
              <c:f>Blad1!$D$2</c:f>
              <c:strCache>
                <c:ptCount val="1"/>
                <c:pt idx="0">
                  <c:v>L3-4B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Blad1!$A$3:$A$10</c:f>
              <c:numCache>
                <c:formatCode>General</c:formatCode>
                <c:ptCount val="8"/>
                <c:pt idx="0">
                  <c:v>1.5</c:v>
                </c:pt>
                <c:pt idx="1">
                  <c:v>0.5</c:v>
                </c:pt>
                <c:pt idx="2">
                  <c:v>-0.5</c:v>
                </c:pt>
                <c:pt idx="3">
                  <c:v>-1.5</c:v>
                </c:pt>
                <c:pt idx="4">
                  <c:v>-2.5</c:v>
                </c:pt>
                <c:pt idx="5">
                  <c:v>-3.5</c:v>
                </c:pt>
                <c:pt idx="6">
                  <c:v>-4.5</c:v>
                </c:pt>
                <c:pt idx="7">
                  <c:v>-5.5</c:v>
                </c:pt>
              </c:numCache>
            </c:numRef>
          </c:xVal>
          <c:yVal>
            <c:numRef>
              <c:f>Blad1!$D$3:$D$10</c:f>
              <c:numCache>
                <c:formatCode>General</c:formatCode>
                <c:ptCount val="8"/>
                <c:pt idx="0">
                  <c:v>0.317772</c:v>
                </c:pt>
                <c:pt idx="4">
                  <c:v>1.8048999999999999E-2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C4-4312-AE2F-650C6B5343C0}"/>
            </c:ext>
          </c:extLst>
        </c:ser>
        <c:ser>
          <c:idx val="3"/>
          <c:order val="3"/>
          <c:tx>
            <c:strRef>
              <c:f>Blad1!$E$2</c:f>
              <c:strCache>
                <c:ptCount val="1"/>
                <c:pt idx="0">
                  <c:v>AL-0102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Blad1!$A$3:$A$10</c:f>
              <c:numCache>
                <c:formatCode>General</c:formatCode>
                <c:ptCount val="8"/>
                <c:pt idx="0">
                  <c:v>1.5</c:v>
                </c:pt>
                <c:pt idx="1">
                  <c:v>0.5</c:v>
                </c:pt>
                <c:pt idx="2">
                  <c:v>-0.5</c:v>
                </c:pt>
                <c:pt idx="3">
                  <c:v>-1.5</c:v>
                </c:pt>
                <c:pt idx="4">
                  <c:v>-2.5</c:v>
                </c:pt>
                <c:pt idx="5">
                  <c:v>-3.5</c:v>
                </c:pt>
                <c:pt idx="6">
                  <c:v>-4.5</c:v>
                </c:pt>
                <c:pt idx="7">
                  <c:v>-5.5</c:v>
                </c:pt>
              </c:numCache>
            </c:numRef>
          </c:xVal>
          <c:yVal>
            <c:numRef>
              <c:f>Blad1!$E$3:$E$10</c:f>
              <c:numCache>
                <c:formatCode>General</c:formatCode>
                <c:ptCount val="8"/>
                <c:pt idx="0">
                  <c:v>0.43108600000000002</c:v>
                </c:pt>
                <c:pt idx="1">
                  <c:v>0.156246</c:v>
                </c:pt>
                <c:pt idx="2">
                  <c:v>0.10999</c:v>
                </c:pt>
                <c:pt idx="3">
                  <c:v>2.0109999999999999E-2</c:v>
                </c:pt>
                <c:pt idx="4">
                  <c:v>5.8380000000000001E-2</c:v>
                </c:pt>
                <c:pt idx="5">
                  <c:v>1.7769999999999999E-3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C4-4312-AE2F-650C6B5343C0}"/>
            </c:ext>
          </c:extLst>
        </c:ser>
        <c:ser>
          <c:idx val="4"/>
          <c:order val="4"/>
          <c:tx>
            <c:strRef>
              <c:f>Blad1!$F$2</c:f>
              <c:strCache>
                <c:ptCount val="1"/>
                <c:pt idx="0">
                  <c:v>AL-0102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Blad1!$A$3:$A$10</c:f>
              <c:numCache>
                <c:formatCode>General</c:formatCode>
                <c:ptCount val="8"/>
                <c:pt idx="0">
                  <c:v>1.5</c:v>
                </c:pt>
                <c:pt idx="1">
                  <c:v>0.5</c:v>
                </c:pt>
                <c:pt idx="2">
                  <c:v>-0.5</c:v>
                </c:pt>
                <c:pt idx="3">
                  <c:v>-1.5</c:v>
                </c:pt>
                <c:pt idx="4">
                  <c:v>-2.5</c:v>
                </c:pt>
                <c:pt idx="5">
                  <c:v>-3.5</c:v>
                </c:pt>
                <c:pt idx="6">
                  <c:v>-4.5</c:v>
                </c:pt>
                <c:pt idx="7">
                  <c:v>-5.5</c:v>
                </c:pt>
              </c:numCache>
            </c:numRef>
          </c:xVal>
          <c:yVal>
            <c:numRef>
              <c:f>Blad1!$F$3:$F$10</c:f>
              <c:numCache>
                <c:formatCode>General</c:formatCode>
                <c:ptCount val="8"/>
                <c:pt idx="0">
                  <c:v>0.351165</c:v>
                </c:pt>
                <c:pt idx="4">
                  <c:v>5.3110999999999998E-2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C4-4312-AE2F-650C6B5343C0}"/>
            </c:ext>
          </c:extLst>
        </c:ser>
        <c:ser>
          <c:idx val="5"/>
          <c:order val="5"/>
          <c:tx>
            <c:strRef>
              <c:f>Blad1!$G$2</c:f>
              <c:strCache>
                <c:ptCount val="1"/>
                <c:pt idx="0">
                  <c:v>AM-0102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Blad1!$A$3:$A$10</c:f>
              <c:numCache>
                <c:formatCode>General</c:formatCode>
                <c:ptCount val="8"/>
                <c:pt idx="0">
                  <c:v>1.5</c:v>
                </c:pt>
                <c:pt idx="1">
                  <c:v>0.5</c:v>
                </c:pt>
                <c:pt idx="2">
                  <c:v>-0.5</c:v>
                </c:pt>
                <c:pt idx="3">
                  <c:v>-1.5</c:v>
                </c:pt>
                <c:pt idx="4">
                  <c:v>-2.5</c:v>
                </c:pt>
                <c:pt idx="5">
                  <c:v>-3.5</c:v>
                </c:pt>
                <c:pt idx="6">
                  <c:v>-4.5</c:v>
                </c:pt>
                <c:pt idx="7">
                  <c:v>-5.5</c:v>
                </c:pt>
              </c:numCache>
            </c:numRef>
          </c:xVal>
          <c:yVal>
            <c:numRef>
              <c:f>Blad1!$G$3:$G$10</c:f>
              <c:numCache>
                <c:formatCode>General</c:formatCode>
                <c:ptCount val="8"/>
                <c:pt idx="0">
                  <c:v>0.22183700000000001</c:v>
                </c:pt>
                <c:pt idx="1">
                  <c:v>6.6649E-2</c:v>
                </c:pt>
                <c:pt idx="2">
                  <c:v>3.0145000000000002E-2</c:v>
                </c:pt>
                <c:pt idx="3">
                  <c:v>3.2971E-2</c:v>
                </c:pt>
                <c:pt idx="4">
                  <c:v>1.0675E-2</c:v>
                </c:pt>
                <c:pt idx="5">
                  <c:v>3.6333999999999998E-2</c:v>
                </c:pt>
                <c:pt idx="6">
                  <c:v>1.2487E-2</c:v>
                </c:pt>
                <c:pt idx="7">
                  <c:v>0.18179699999999999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C4-4312-AE2F-650C6B5343C0}"/>
            </c:ext>
          </c:extLst>
        </c:ser>
        <c:ser>
          <c:idx val="6"/>
          <c:order val="6"/>
          <c:tx>
            <c:strRef>
              <c:f>Blad1!$H$2</c:f>
              <c:strCache>
                <c:ptCount val="1"/>
                <c:pt idx="0">
                  <c:v>AM-0102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Blad1!$A$3:$A$10</c:f>
              <c:numCache>
                <c:formatCode>General</c:formatCode>
                <c:ptCount val="8"/>
                <c:pt idx="0">
                  <c:v>1.5</c:v>
                </c:pt>
                <c:pt idx="1">
                  <c:v>0.5</c:v>
                </c:pt>
                <c:pt idx="2">
                  <c:v>-0.5</c:v>
                </c:pt>
                <c:pt idx="3">
                  <c:v>-1.5</c:v>
                </c:pt>
                <c:pt idx="4">
                  <c:v>-2.5</c:v>
                </c:pt>
                <c:pt idx="5">
                  <c:v>-3.5</c:v>
                </c:pt>
                <c:pt idx="6">
                  <c:v>-4.5</c:v>
                </c:pt>
                <c:pt idx="7">
                  <c:v>-5.5</c:v>
                </c:pt>
              </c:numCache>
            </c:numRef>
          </c:xVal>
          <c:yVal>
            <c:numRef>
              <c:f>Blad1!$H$3:$H$10</c:f>
              <c:numCache>
                <c:formatCode>General</c:formatCode>
                <c:ptCount val="8"/>
                <c:pt idx="0">
                  <c:v>0.40508300000000003</c:v>
                </c:pt>
                <c:pt idx="4">
                  <c:v>8.9669999999999993E-3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C4-4312-AE2F-650C6B534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991776"/>
        <c:axId val="454988168"/>
      </c:scatterChart>
      <c:valAx>
        <c:axId val="45499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54988168"/>
        <c:crossesAt val="-60"/>
        <c:crossBetween val="midCat"/>
        <c:majorUnit val="0.5"/>
      </c:valAx>
      <c:valAx>
        <c:axId val="45498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5499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Blad1!$B$12</c:f>
              <c:strCache>
                <c:ptCount val="1"/>
                <c:pt idx="0">
                  <c:v>L3-2C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Blad1!$A$13:$A$20</c:f>
              <c:numCache>
                <c:formatCode>General</c:formatCode>
                <c:ptCount val="8"/>
                <c:pt idx="0">
                  <c:v>1.5</c:v>
                </c:pt>
                <c:pt idx="1">
                  <c:v>0.5</c:v>
                </c:pt>
                <c:pt idx="2">
                  <c:v>-0.5</c:v>
                </c:pt>
                <c:pt idx="3">
                  <c:v>-1.5</c:v>
                </c:pt>
                <c:pt idx="4">
                  <c:v>-2.5</c:v>
                </c:pt>
                <c:pt idx="5">
                  <c:v>-3.5</c:v>
                </c:pt>
                <c:pt idx="6">
                  <c:v>-4.5</c:v>
                </c:pt>
                <c:pt idx="7">
                  <c:v>-5.5</c:v>
                </c:pt>
              </c:numCache>
            </c:numRef>
          </c:xVal>
          <c:yVal>
            <c:numRef>
              <c:f>Blad1!$B$13:$B$20</c:f>
              <c:numCache>
                <c:formatCode>General</c:formatCode>
                <c:ptCount val="8"/>
                <c:pt idx="0">
                  <c:v>-0.59254280906257173</c:v>
                </c:pt>
                <c:pt idx="1">
                  <c:v>-1.1224961972349088</c:v>
                </c:pt>
                <c:pt idx="2">
                  <c:v>-1.2615920801818792</c:v>
                </c:pt>
                <c:pt idx="3">
                  <c:v>-1.7133863683429957</c:v>
                </c:pt>
                <c:pt idx="4">
                  <c:v>-1.9673409539600759</c:v>
                </c:pt>
                <c:pt idx="5">
                  <c:v>-1.390256227697015</c:v>
                </c:pt>
                <c:pt idx="6">
                  <c:v>-1.9724057881737742</c:v>
                </c:pt>
                <c:pt idx="7">
                  <c:v>-1.3209811505990245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3AF-4C8C-AF1A-1C9DFE7E2ED0}"/>
            </c:ext>
          </c:extLst>
        </c:ser>
        <c:ser>
          <c:idx val="1"/>
          <c:order val="1"/>
          <c:tx>
            <c:strRef>
              <c:f>Blad1!$C$12</c:f>
              <c:strCache>
                <c:ptCount val="1"/>
                <c:pt idx="0">
                  <c:v>L3-4B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Blad1!$A$13:$A$20</c:f>
              <c:numCache>
                <c:formatCode>General</c:formatCode>
                <c:ptCount val="8"/>
                <c:pt idx="0">
                  <c:v>1.5</c:v>
                </c:pt>
                <c:pt idx="1">
                  <c:v>0.5</c:v>
                </c:pt>
                <c:pt idx="2">
                  <c:v>-0.5</c:v>
                </c:pt>
                <c:pt idx="3">
                  <c:v>-1.5</c:v>
                </c:pt>
                <c:pt idx="4">
                  <c:v>-2.5</c:v>
                </c:pt>
                <c:pt idx="5">
                  <c:v>-3.5</c:v>
                </c:pt>
                <c:pt idx="6">
                  <c:v>-4.5</c:v>
                </c:pt>
                <c:pt idx="7">
                  <c:v>-5.5</c:v>
                </c:pt>
              </c:numCache>
            </c:numRef>
          </c:xVal>
          <c:yVal>
            <c:numRef>
              <c:f>Blad1!$C$13:$C$20</c:f>
              <c:numCache>
                <c:formatCode>General</c:formatCode>
                <c:ptCount val="8"/>
                <c:pt idx="0">
                  <c:v>-0.74154231386621616</c:v>
                </c:pt>
                <c:pt idx="1">
                  <c:v>-0.79877498872532804</c:v>
                </c:pt>
                <c:pt idx="2">
                  <c:v>-0.94623031040069072</c:v>
                </c:pt>
                <c:pt idx="3">
                  <c:v>-1.594704876957713</c:v>
                </c:pt>
                <c:pt idx="4">
                  <c:v>-1.7668769214789186</c:v>
                </c:pt>
                <c:pt idx="5">
                  <c:v>-1.5824784861957037</c:v>
                </c:pt>
                <c:pt idx="6">
                  <c:v>-1.2801220450859572</c:v>
                </c:pt>
                <c:pt idx="7">
                  <c:v>-2.3290123969899659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3AF-4C8C-AF1A-1C9DFE7E2ED0}"/>
            </c:ext>
          </c:extLst>
        </c:ser>
        <c:ser>
          <c:idx val="2"/>
          <c:order val="2"/>
          <c:tx>
            <c:strRef>
              <c:f>Blad1!$D$12</c:f>
              <c:strCache>
                <c:ptCount val="1"/>
                <c:pt idx="0">
                  <c:v>L3-4B 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Blad1!$A$13:$A$20</c:f>
              <c:numCache>
                <c:formatCode>General</c:formatCode>
                <c:ptCount val="8"/>
                <c:pt idx="0">
                  <c:v>1.5</c:v>
                </c:pt>
                <c:pt idx="1">
                  <c:v>0.5</c:v>
                </c:pt>
                <c:pt idx="2">
                  <c:v>-0.5</c:v>
                </c:pt>
                <c:pt idx="3">
                  <c:v>-1.5</c:v>
                </c:pt>
                <c:pt idx="4">
                  <c:v>-2.5</c:v>
                </c:pt>
                <c:pt idx="5">
                  <c:v>-3.5</c:v>
                </c:pt>
                <c:pt idx="6">
                  <c:v>-4.5</c:v>
                </c:pt>
                <c:pt idx="7">
                  <c:v>-5.5</c:v>
                </c:pt>
              </c:numCache>
            </c:numRef>
          </c:xVal>
          <c:yVal>
            <c:numRef>
              <c:f>Blad1!$D$13:$D$20</c:f>
              <c:numCache>
                <c:formatCode>General</c:formatCode>
                <c:ptCount val="8"/>
                <c:pt idx="0">
                  <c:v>-0.49788437264537427</c:v>
                </c:pt>
                <c:pt idx="4">
                  <c:v>-1.7435468550609641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3AF-4C8C-AF1A-1C9DFE7E2ED0}"/>
            </c:ext>
          </c:extLst>
        </c:ser>
        <c:ser>
          <c:idx val="3"/>
          <c:order val="3"/>
          <c:tx>
            <c:strRef>
              <c:f>Blad1!$E$12</c:f>
              <c:strCache>
                <c:ptCount val="1"/>
                <c:pt idx="0">
                  <c:v>AL-0102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Blad1!$A$13:$A$20</c:f>
              <c:numCache>
                <c:formatCode>General</c:formatCode>
                <c:ptCount val="8"/>
                <c:pt idx="0">
                  <c:v>1.5</c:v>
                </c:pt>
                <c:pt idx="1">
                  <c:v>0.5</c:v>
                </c:pt>
                <c:pt idx="2">
                  <c:v>-0.5</c:v>
                </c:pt>
                <c:pt idx="3">
                  <c:v>-1.5</c:v>
                </c:pt>
                <c:pt idx="4">
                  <c:v>-2.5</c:v>
                </c:pt>
                <c:pt idx="5">
                  <c:v>-3.5</c:v>
                </c:pt>
                <c:pt idx="6">
                  <c:v>-4.5</c:v>
                </c:pt>
                <c:pt idx="7">
                  <c:v>-5.5</c:v>
                </c:pt>
              </c:numCache>
            </c:numRef>
          </c:xVal>
          <c:yVal>
            <c:numRef>
              <c:f>Blad1!$E$13:$E$18</c:f>
              <c:numCache>
                <c:formatCode>General</c:formatCode>
                <c:ptCount val="6"/>
                <c:pt idx="0">
                  <c:v>-0.36543608111613035</c:v>
                </c:pt>
                <c:pt idx="1">
                  <c:v>-0.806191092064936</c:v>
                </c:pt>
                <c:pt idx="2">
                  <c:v>-0.95864679795302565</c:v>
                </c:pt>
                <c:pt idx="3">
                  <c:v>-1.696587929403258</c:v>
                </c:pt>
                <c:pt idx="4">
                  <c:v>-1.2337359093480045</c:v>
                </c:pt>
                <c:pt idx="5">
                  <c:v>-2.7503125721946984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3AF-4C8C-AF1A-1C9DFE7E2ED0}"/>
            </c:ext>
          </c:extLst>
        </c:ser>
        <c:ser>
          <c:idx val="4"/>
          <c:order val="4"/>
          <c:tx>
            <c:strRef>
              <c:f>Blad1!$F$12</c:f>
              <c:strCache>
                <c:ptCount val="1"/>
                <c:pt idx="0">
                  <c:v>AL-0102 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Blad1!$A$13:$A$20</c:f>
              <c:numCache>
                <c:formatCode>General</c:formatCode>
                <c:ptCount val="8"/>
                <c:pt idx="0">
                  <c:v>1.5</c:v>
                </c:pt>
                <c:pt idx="1">
                  <c:v>0.5</c:v>
                </c:pt>
                <c:pt idx="2">
                  <c:v>-0.5</c:v>
                </c:pt>
                <c:pt idx="3">
                  <c:v>-1.5</c:v>
                </c:pt>
                <c:pt idx="4">
                  <c:v>-2.5</c:v>
                </c:pt>
                <c:pt idx="5">
                  <c:v>-3.5</c:v>
                </c:pt>
                <c:pt idx="6">
                  <c:v>-4.5</c:v>
                </c:pt>
                <c:pt idx="7">
                  <c:v>-5.5</c:v>
                </c:pt>
              </c:numCache>
            </c:numRef>
          </c:xVal>
          <c:yVal>
            <c:numRef>
              <c:f>Blad1!$F$13:$F$17</c:f>
              <c:numCache>
                <c:formatCode>General</c:formatCode>
                <c:ptCount val="5"/>
                <c:pt idx="0">
                  <c:v>-0.45448877597873522</c:v>
                </c:pt>
                <c:pt idx="4">
                  <c:v>-1.2748155213940182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3AF-4C8C-AF1A-1C9DFE7E2ED0}"/>
            </c:ext>
          </c:extLst>
        </c:ser>
        <c:ser>
          <c:idx val="5"/>
          <c:order val="5"/>
          <c:tx>
            <c:strRef>
              <c:f>Blad1!$G$12</c:f>
              <c:strCache>
                <c:ptCount val="1"/>
                <c:pt idx="0">
                  <c:v>AM-0102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Blad1!$A$13:$A$20</c:f>
              <c:numCache>
                <c:formatCode>General</c:formatCode>
                <c:ptCount val="8"/>
                <c:pt idx="0">
                  <c:v>1.5</c:v>
                </c:pt>
                <c:pt idx="1">
                  <c:v>0.5</c:v>
                </c:pt>
                <c:pt idx="2">
                  <c:v>-0.5</c:v>
                </c:pt>
                <c:pt idx="3">
                  <c:v>-1.5</c:v>
                </c:pt>
                <c:pt idx="4">
                  <c:v>-2.5</c:v>
                </c:pt>
                <c:pt idx="5">
                  <c:v>-3.5</c:v>
                </c:pt>
                <c:pt idx="6">
                  <c:v>-4.5</c:v>
                </c:pt>
                <c:pt idx="7">
                  <c:v>-5.5</c:v>
                </c:pt>
              </c:numCache>
            </c:numRef>
          </c:xVal>
          <c:yVal>
            <c:numRef>
              <c:f>Blad1!$G$13:$G$20</c:f>
              <c:numCache>
                <c:formatCode>General</c:formatCode>
                <c:ptCount val="8"/>
                <c:pt idx="0">
                  <c:v>-0.65396601654710518</c:v>
                </c:pt>
                <c:pt idx="1">
                  <c:v>-1.1762063623452452</c:v>
                </c:pt>
                <c:pt idx="2">
                  <c:v>-1.5207847117986286</c:v>
                </c:pt>
                <c:pt idx="3">
                  <c:v>-1.4818678806428394</c:v>
                </c:pt>
                <c:pt idx="4">
                  <c:v>-1.9716321163029384</c:v>
                </c:pt>
                <c:pt idx="5">
                  <c:v>-1.4396867881460553</c:v>
                </c:pt>
                <c:pt idx="6">
                  <c:v>-1.9035418882825466</c:v>
                </c:pt>
                <c:pt idx="7">
                  <c:v>-0.74041328774879112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3AF-4C8C-AF1A-1C9DFE7E2ED0}"/>
            </c:ext>
          </c:extLst>
        </c:ser>
        <c:ser>
          <c:idx val="6"/>
          <c:order val="6"/>
          <c:tx>
            <c:strRef>
              <c:f>Blad1!$H$12</c:f>
              <c:strCache>
                <c:ptCount val="1"/>
                <c:pt idx="0">
                  <c:v>AM-0102 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Blad1!$A$13:$A$20</c:f>
              <c:numCache>
                <c:formatCode>General</c:formatCode>
                <c:ptCount val="8"/>
                <c:pt idx="0">
                  <c:v>1.5</c:v>
                </c:pt>
                <c:pt idx="1">
                  <c:v>0.5</c:v>
                </c:pt>
                <c:pt idx="2">
                  <c:v>-0.5</c:v>
                </c:pt>
                <c:pt idx="3">
                  <c:v>-1.5</c:v>
                </c:pt>
                <c:pt idx="4">
                  <c:v>-2.5</c:v>
                </c:pt>
                <c:pt idx="5">
                  <c:v>-3.5</c:v>
                </c:pt>
                <c:pt idx="6">
                  <c:v>-4.5</c:v>
                </c:pt>
                <c:pt idx="7">
                  <c:v>-5.5</c:v>
                </c:pt>
              </c:numCache>
            </c:numRef>
          </c:xVal>
          <c:yVal>
            <c:numRef>
              <c:f>Blad1!$H$13:$H$20</c:f>
              <c:numCache>
                <c:formatCode>General</c:formatCode>
                <c:ptCount val="8"/>
                <c:pt idx="0">
                  <c:v>-0.3924559823437147</c:v>
                </c:pt>
                <c:pt idx="4">
                  <c:v>-2.0473528302410569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3AF-4C8C-AF1A-1C9DFE7E2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324416"/>
        <c:axId val="344334256"/>
      </c:scatterChart>
      <c:valAx>
        <c:axId val="34432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44334256"/>
        <c:crosses val="autoZero"/>
        <c:crossBetween val="midCat"/>
      </c:valAx>
      <c:valAx>
        <c:axId val="34433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4432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56731167713348"/>
          <c:y val="0.2119776500058124"/>
          <c:w val="0.87155009722974908"/>
          <c:h val="0.66749983613046271"/>
        </c:manualLayout>
      </c:layout>
      <c:scatterChart>
        <c:scatterStyle val="lineMarker"/>
        <c:varyColors val="0"/>
        <c:ser>
          <c:idx val="0"/>
          <c:order val="0"/>
          <c:tx>
            <c:v>Alldata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983158355205593E-2"/>
                  <c:y val="0.249700349956255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numRef>
              <c:f>Blad1!$A$22:$A$57</c:f>
              <c:numCache>
                <c:formatCode>General</c:formatCode>
                <c:ptCount val="36"/>
                <c:pt idx="0">
                  <c:v>1.5</c:v>
                </c:pt>
                <c:pt idx="1">
                  <c:v>0.5</c:v>
                </c:pt>
                <c:pt idx="2">
                  <c:v>-0.5</c:v>
                </c:pt>
                <c:pt idx="3">
                  <c:v>-1.5</c:v>
                </c:pt>
                <c:pt idx="4">
                  <c:v>-2.5</c:v>
                </c:pt>
                <c:pt idx="5">
                  <c:v>-3.5</c:v>
                </c:pt>
                <c:pt idx="6">
                  <c:v>-4.5</c:v>
                </c:pt>
                <c:pt idx="7">
                  <c:v>-5.5</c:v>
                </c:pt>
                <c:pt idx="8">
                  <c:v>1.5</c:v>
                </c:pt>
                <c:pt idx="9">
                  <c:v>0.5</c:v>
                </c:pt>
                <c:pt idx="10">
                  <c:v>-0.5</c:v>
                </c:pt>
                <c:pt idx="11">
                  <c:v>-1.5</c:v>
                </c:pt>
                <c:pt idx="12">
                  <c:v>-2.5</c:v>
                </c:pt>
                <c:pt idx="13">
                  <c:v>-3.5</c:v>
                </c:pt>
                <c:pt idx="14">
                  <c:v>-4.5</c:v>
                </c:pt>
                <c:pt idx="15">
                  <c:v>-5.5</c:v>
                </c:pt>
                <c:pt idx="16">
                  <c:v>1.5</c:v>
                </c:pt>
                <c:pt idx="17">
                  <c:v>-2.5</c:v>
                </c:pt>
                <c:pt idx="18">
                  <c:v>1.5</c:v>
                </c:pt>
                <c:pt idx="19">
                  <c:v>0.5</c:v>
                </c:pt>
                <c:pt idx="20">
                  <c:v>-0.5</c:v>
                </c:pt>
                <c:pt idx="21">
                  <c:v>-1.5</c:v>
                </c:pt>
                <c:pt idx="22">
                  <c:v>-2.5</c:v>
                </c:pt>
                <c:pt idx="23">
                  <c:v>-3.5</c:v>
                </c:pt>
                <c:pt idx="24">
                  <c:v>1.5</c:v>
                </c:pt>
                <c:pt idx="25">
                  <c:v>-2.5</c:v>
                </c:pt>
                <c:pt idx="26">
                  <c:v>1.5</c:v>
                </c:pt>
                <c:pt idx="27">
                  <c:v>0.5</c:v>
                </c:pt>
                <c:pt idx="28">
                  <c:v>-0.5</c:v>
                </c:pt>
                <c:pt idx="29">
                  <c:v>-1.5</c:v>
                </c:pt>
                <c:pt idx="30">
                  <c:v>-2.5</c:v>
                </c:pt>
                <c:pt idx="31">
                  <c:v>-3.5</c:v>
                </c:pt>
                <c:pt idx="32">
                  <c:v>-4.5</c:v>
                </c:pt>
                <c:pt idx="33">
                  <c:v>-5.5</c:v>
                </c:pt>
                <c:pt idx="34">
                  <c:v>1.5</c:v>
                </c:pt>
                <c:pt idx="35">
                  <c:v>-2.5</c:v>
                </c:pt>
              </c:numCache>
            </c:numRef>
          </c:xVal>
          <c:yVal>
            <c:numRef>
              <c:f>Blad1!$B$22:$B$57</c:f>
              <c:numCache>
                <c:formatCode>General</c:formatCode>
                <c:ptCount val="36"/>
                <c:pt idx="0">
                  <c:v>-0.59254280906257173</c:v>
                </c:pt>
                <c:pt idx="1">
                  <c:v>-1.1224961972349088</c:v>
                </c:pt>
                <c:pt idx="2">
                  <c:v>-1.2615920801818792</c:v>
                </c:pt>
                <c:pt idx="3">
                  <c:v>-1.7133863683429957</c:v>
                </c:pt>
                <c:pt idx="4">
                  <c:v>-1.9673409539600759</c:v>
                </c:pt>
                <c:pt idx="5">
                  <c:v>-1.390256227697015</c:v>
                </c:pt>
                <c:pt idx="6">
                  <c:v>-1.9724057881737742</c:v>
                </c:pt>
                <c:pt idx="8">
                  <c:v>-0.74154231386621616</c:v>
                </c:pt>
                <c:pt idx="9">
                  <c:v>-0.79877498872532804</c:v>
                </c:pt>
                <c:pt idx="10">
                  <c:v>-0.94623031040069072</c:v>
                </c:pt>
                <c:pt idx="11">
                  <c:v>-1.594704876957713</c:v>
                </c:pt>
                <c:pt idx="12">
                  <c:v>-1.7668769214789186</c:v>
                </c:pt>
                <c:pt idx="13">
                  <c:v>-1.5824784861957037</c:v>
                </c:pt>
                <c:pt idx="15">
                  <c:v>-2.3290123969899659</c:v>
                </c:pt>
                <c:pt idx="16">
                  <c:v>-0.49788437264537427</c:v>
                </c:pt>
                <c:pt idx="17">
                  <c:v>-1.7435468550609641</c:v>
                </c:pt>
                <c:pt idx="18">
                  <c:v>-0.36543608111613035</c:v>
                </c:pt>
                <c:pt idx="19">
                  <c:v>-0.806191092064936</c:v>
                </c:pt>
                <c:pt idx="20">
                  <c:v>-0.95864679795302565</c:v>
                </c:pt>
                <c:pt idx="21">
                  <c:v>-1.696587929403258</c:v>
                </c:pt>
                <c:pt idx="22">
                  <c:v>-1.2337359093480045</c:v>
                </c:pt>
                <c:pt idx="24">
                  <c:v>-0.45448877597873522</c:v>
                </c:pt>
                <c:pt idx="25">
                  <c:v>-1.2748155213940182</c:v>
                </c:pt>
                <c:pt idx="26">
                  <c:v>-0.65396601654710518</c:v>
                </c:pt>
                <c:pt idx="27">
                  <c:v>-1.1762063623452452</c:v>
                </c:pt>
                <c:pt idx="28">
                  <c:v>-1.5207847117986286</c:v>
                </c:pt>
                <c:pt idx="29">
                  <c:v>-1.4818678806428394</c:v>
                </c:pt>
                <c:pt idx="30">
                  <c:v>-1.9716321163029384</c:v>
                </c:pt>
                <c:pt idx="31">
                  <c:v>-1.4396867881460553</c:v>
                </c:pt>
                <c:pt idx="32">
                  <c:v>-1.9035418882825466</c:v>
                </c:pt>
                <c:pt idx="34">
                  <c:v>-0.3924559823437147</c:v>
                </c:pt>
                <c:pt idx="35">
                  <c:v>-2.0473528302410569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E5-45B7-9E98-8778B4B99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289568"/>
        <c:axId val="551287272"/>
      </c:scatterChart>
      <c:valAx>
        <c:axId val="55128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Phi</a:t>
                </a:r>
              </a:p>
            </c:rich>
          </c:tx>
          <c:layout>
            <c:manualLayout>
              <c:xMode val="edge"/>
              <c:yMode val="edge"/>
              <c:x val="0.47260548357750104"/>
              <c:y val="5.621865881927742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1287272"/>
        <c:crosses val="autoZero"/>
        <c:crossBetween val="midCat"/>
      </c:valAx>
      <c:valAx>
        <c:axId val="55128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log(clr TotVar)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128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274320</xdr:colOff>
      <xdr:row>3</xdr:row>
      <xdr:rowOff>41910</xdr:rowOff>
    </xdr:from>
    <xdr:to>
      <xdr:col>17</xdr:col>
      <xdr:colOff>388620</xdr:colOff>
      <xdr:row>18</xdr:row>
      <xdr:rowOff>41910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686ED5E2-1365-4330-8C21-BFB6C4D90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251460</xdr:colOff>
      <xdr:row>18</xdr:row>
      <xdr:rowOff>171450</xdr:rowOff>
    </xdr:from>
    <xdr:to>
      <xdr:col>17</xdr:col>
      <xdr:colOff>411480</xdr:colOff>
      <xdr:row>33</xdr:row>
      <xdr:rowOff>171450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615A28A6-7AF2-4A87-A875-AB6D40777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587828</xdr:colOff>
      <xdr:row>12</xdr:row>
      <xdr:rowOff>119743</xdr:rowOff>
    </xdr:from>
    <xdr:to>
      <xdr:col>25</xdr:col>
      <xdr:colOff>283028</xdr:colOff>
      <xdr:row>27</xdr:row>
      <xdr:rowOff>87086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3C853AB6-DCA1-4E7E-9F30-E79F04DE5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BD46-28D1-4168-92D9-27C811739888}">
  <dimension ref="A1:AB57"/>
  <sheetViews>
    <sheetView tabSelected="1" topLeftCell="G10" zoomScale="90" zoomScaleNormal="90" workbookViewId="0">
      <selection activeCell="T12" sqref="T12"/>
    </sheetView>
  </sheetViews>
  <sheetFormatPr defaultRowHeight="14.4" x14ac:dyDescent="0.3"/>
  <cols>
    <col min="1" max="1" width="9.5546875" bestFit="1" customWidth="1"/>
    <col min="2" max="5" width="8.5546875" bestFit="1" customWidth="1"/>
    <col min="6" max="6" width="10.109375" bestFit="1" customWidth="1"/>
    <col min="7" max="7" width="8.5546875" bestFit="1" customWidth="1"/>
    <col min="8" max="8" width="10.88671875" bestFit="1" customWidth="1"/>
    <col min="19" max="19" width="10.88671875" bestFit="1" customWidth="1"/>
    <col min="20" max="20" width="16.44140625" bestFit="1" customWidth="1"/>
    <col min="21" max="21" width="12.21875" bestFit="1" customWidth="1"/>
    <col min="23" max="23" width="10.21875" bestFit="1" customWidth="1"/>
    <col min="24" max="24" width="16.5546875" bestFit="1" customWidth="1"/>
    <col min="25" max="25" width="13.33203125" bestFit="1" customWidth="1"/>
    <col min="27" max="27" width="10.77734375" bestFit="1" customWidth="1"/>
  </cols>
  <sheetData>
    <row r="1" spans="1:8" x14ac:dyDescent="0.3">
      <c r="B1" t="s">
        <v>1</v>
      </c>
    </row>
    <row r="2" spans="1:8" x14ac:dyDescent="0.3">
      <c r="A2" t="s">
        <v>0</v>
      </c>
      <c r="B2" t="s">
        <v>2</v>
      </c>
      <c r="C2" t="s">
        <v>3</v>
      </c>
      <c r="D2" t="s">
        <v>6</v>
      </c>
      <c r="E2" t="s">
        <v>4</v>
      </c>
      <c r="F2" t="s">
        <v>7</v>
      </c>
      <c r="G2" t="s">
        <v>5</v>
      </c>
      <c r="H2" t="s">
        <v>8</v>
      </c>
    </row>
    <row r="3" spans="1:8" x14ac:dyDescent="0.3">
      <c r="A3">
        <v>1.5</v>
      </c>
      <c r="B3">
        <v>0.25553900000000002</v>
      </c>
      <c r="C3">
        <v>0.18132499999999999</v>
      </c>
      <c r="D3">
        <v>0.317772</v>
      </c>
      <c r="E3">
        <v>0.43108600000000002</v>
      </c>
      <c r="F3">
        <v>0.351165</v>
      </c>
      <c r="G3">
        <v>0.22183700000000001</v>
      </c>
      <c r="H3">
        <v>0.40508300000000003</v>
      </c>
    </row>
    <row r="4" spans="1:8" x14ac:dyDescent="0.3">
      <c r="A4">
        <v>0.5</v>
      </c>
      <c r="B4">
        <v>7.5423000000000004E-2</v>
      </c>
      <c r="C4">
        <v>0.15893699999999999</v>
      </c>
      <c r="E4">
        <v>0.156246</v>
      </c>
      <c r="G4">
        <v>6.6649E-2</v>
      </c>
    </row>
    <row r="5" spans="1:8" x14ac:dyDescent="0.3">
      <c r="A5">
        <v>-0.5</v>
      </c>
      <c r="B5">
        <v>5.4753000000000003E-2</v>
      </c>
      <c r="C5">
        <v>0.11318</v>
      </c>
      <c r="E5">
        <v>0.10999</v>
      </c>
      <c r="G5">
        <v>3.0145000000000002E-2</v>
      </c>
    </row>
    <row r="6" spans="1:8" x14ac:dyDescent="0.3">
      <c r="A6">
        <v>-1.5</v>
      </c>
      <c r="B6">
        <v>1.9347E-2</v>
      </c>
      <c r="C6">
        <v>2.5427000000000002E-2</v>
      </c>
      <c r="E6">
        <v>2.0109999999999999E-2</v>
      </c>
      <c r="G6">
        <v>3.2971E-2</v>
      </c>
    </row>
    <row r="7" spans="1:8" x14ac:dyDescent="0.3">
      <c r="A7">
        <v>-2.5</v>
      </c>
      <c r="B7">
        <v>1.0781000000000001E-2</v>
      </c>
      <c r="C7">
        <v>1.7104999999999999E-2</v>
      </c>
      <c r="D7">
        <v>1.8048999999999999E-2</v>
      </c>
      <c r="E7">
        <v>5.8380000000000001E-2</v>
      </c>
      <c r="F7">
        <v>5.3110999999999998E-2</v>
      </c>
      <c r="G7">
        <v>1.0675E-2</v>
      </c>
      <c r="H7">
        <v>8.9669999999999993E-3</v>
      </c>
    </row>
    <row r="8" spans="1:8" x14ac:dyDescent="0.3">
      <c r="A8">
        <v>-3.5</v>
      </c>
      <c r="B8">
        <v>4.0714E-2</v>
      </c>
      <c r="C8">
        <v>2.6152999999999999E-2</v>
      </c>
      <c r="E8">
        <v>1.7769999999999999E-3</v>
      </c>
      <c r="G8">
        <v>3.6333999999999998E-2</v>
      </c>
    </row>
    <row r="9" spans="1:8" x14ac:dyDescent="0.3">
      <c r="A9">
        <v>-4.5</v>
      </c>
      <c r="B9">
        <v>1.0656000000000001E-2</v>
      </c>
      <c r="C9">
        <v>5.2465999999999999E-2</v>
      </c>
      <c r="G9">
        <v>1.2487E-2</v>
      </c>
    </row>
    <row r="10" spans="1:8" x14ac:dyDescent="0.3">
      <c r="A10">
        <v>-5.5</v>
      </c>
      <c r="B10">
        <v>4.7754999999999999E-2</v>
      </c>
      <c r="C10">
        <v>4.6880000000000003E-3</v>
      </c>
      <c r="G10">
        <v>0.18179699999999999</v>
      </c>
    </row>
    <row r="12" spans="1:8" x14ac:dyDescent="0.3">
      <c r="A12" t="s">
        <v>0</v>
      </c>
      <c r="B12" t="s">
        <v>2</v>
      </c>
      <c r="C12" t="s">
        <v>3</v>
      </c>
      <c r="D12" t="s">
        <v>6</v>
      </c>
      <c r="E12" t="s">
        <v>4</v>
      </c>
      <c r="F12" t="s">
        <v>7</v>
      </c>
      <c r="G12" t="s">
        <v>5</v>
      </c>
      <c r="H12" t="s">
        <v>8</v>
      </c>
    </row>
    <row r="13" spans="1:8" x14ac:dyDescent="0.3">
      <c r="A13">
        <v>1.5</v>
      </c>
      <c r="B13">
        <f>LOG10(B3)</f>
        <v>-0.59254280906257173</v>
      </c>
      <c r="C13">
        <f t="shared" ref="C13:H13" si="0">LOG10(C3)</f>
        <v>-0.74154231386621616</v>
      </c>
      <c r="D13">
        <f t="shared" si="0"/>
        <v>-0.49788437264537427</v>
      </c>
      <c r="E13">
        <f t="shared" si="0"/>
        <v>-0.36543608111613035</v>
      </c>
      <c r="F13">
        <f t="shared" si="0"/>
        <v>-0.45448877597873522</v>
      </c>
      <c r="G13">
        <f t="shared" si="0"/>
        <v>-0.65396601654710518</v>
      </c>
      <c r="H13">
        <f t="shared" si="0"/>
        <v>-0.3924559823437147</v>
      </c>
    </row>
    <row r="14" spans="1:8" x14ac:dyDescent="0.3">
      <c r="A14">
        <v>0.5</v>
      </c>
      <c r="B14">
        <f t="shared" ref="B14:H20" si="1">LOG10(B4)</f>
        <v>-1.1224961972349088</v>
      </c>
      <c r="C14">
        <f t="shared" si="1"/>
        <v>-0.79877498872532804</v>
      </c>
      <c r="E14">
        <f t="shared" si="1"/>
        <v>-0.806191092064936</v>
      </c>
      <c r="G14">
        <f t="shared" si="1"/>
        <v>-1.1762063623452452</v>
      </c>
    </row>
    <row r="15" spans="1:8" x14ac:dyDescent="0.3">
      <c r="A15">
        <v>-0.5</v>
      </c>
      <c r="B15">
        <f t="shared" si="1"/>
        <v>-1.2615920801818792</v>
      </c>
      <c r="C15">
        <f t="shared" si="1"/>
        <v>-0.94623031040069072</v>
      </c>
      <c r="E15">
        <f t="shared" si="1"/>
        <v>-0.95864679795302565</v>
      </c>
      <c r="G15">
        <f t="shared" si="1"/>
        <v>-1.5207847117986286</v>
      </c>
    </row>
    <row r="16" spans="1:8" x14ac:dyDescent="0.3">
      <c r="A16">
        <v>-1.5</v>
      </c>
      <c r="B16">
        <f t="shared" si="1"/>
        <v>-1.7133863683429957</v>
      </c>
      <c r="C16">
        <f t="shared" si="1"/>
        <v>-1.594704876957713</v>
      </c>
      <c r="E16">
        <f t="shared" si="1"/>
        <v>-1.696587929403258</v>
      </c>
      <c r="G16">
        <f t="shared" si="1"/>
        <v>-1.4818678806428394</v>
      </c>
    </row>
    <row r="17" spans="1:28" x14ac:dyDescent="0.3">
      <c r="A17">
        <v>-2.5</v>
      </c>
      <c r="B17">
        <f t="shared" si="1"/>
        <v>-1.9673409539600759</v>
      </c>
      <c r="C17">
        <f t="shared" si="1"/>
        <v>-1.7668769214789186</v>
      </c>
      <c r="D17">
        <f t="shared" si="1"/>
        <v>-1.7435468550609641</v>
      </c>
      <c r="E17">
        <f t="shared" si="1"/>
        <v>-1.2337359093480045</v>
      </c>
      <c r="F17">
        <f t="shared" si="1"/>
        <v>-1.2748155213940182</v>
      </c>
      <c r="G17">
        <f t="shared" si="1"/>
        <v>-1.9716321163029384</v>
      </c>
      <c r="H17">
        <f t="shared" si="1"/>
        <v>-2.0473528302410569</v>
      </c>
    </row>
    <row r="18" spans="1:28" x14ac:dyDescent="0.3">
      <c r="A18">
        <v>-3.5</v>
      </c>
      <c r="B18">
        <f t="shared" si="1"/>
        <v>-1.390256227697015</v>
      </c>
      <c r="C18">
        <f t="shared" si="1"/>
        <v>-1.5824784861957037</v>
      </c>
      <c r="E18">
        <f t="shared" si="1"/>
        <v>-2.7503125721946984</v>
      </c>
      <c r="G18">
        <f t="shared" si="1"/>
        <v>-1.4396867881460553</v>
      </c>
    </row>
    <row r="19" spans="1:28" x14ac:dyDescent="0.3">
      <c r="A19">
        <v>-4.5</v>
      </c>
      <c r="B19">
        <f t="shared" si="1"/>
        <v>-1.9724057881737742</v>
      </c>
      <c r="C19">
        <f t="shared" si="1"/>
        <v>-1.2801220450859572</v>
      </c>
      <c r="G19">
        <f t="shared" si="1"/>
        <v>-1.9035418882825466</v>
      </c>
    </row>
    <row r="20" spans="1:28" x14ac:dyDescent="0.3">
      <c r="A20">
        <v>-5.5</v>
      </c>
      <c r="B20">
        <f t="shared" si="1"/>
        <v>-1.3209811505990245</v>
      </c>
      <c r="C20">
        <f t="shared" si="1"/>
        <v>-2.3290123969899659</v>
      </c>
      <c r="G20">
        <f t="shared" si="1"/>
        <v>-0.74041328774879112</v>
      </c>
    </row>
    <row r="22" spans="1:28" x14ac:dyDescent="0.3">
      <c r="A22">
        <v>1.5</v>
      </c>
      <c r="B22">
        <v>-0.59254280906257173</v>
      </c>
    </row>
    <row r="23" spans="1:28" x14ac:dyDescent="0.3">
      <c r="A23">
        <v>0.5</v>
      </c>
      <c r="B23">
        <v>-1.1224961972349088</v>
      </c>
    </row>
    <row r="24" spans="1:28" x14ac:dyDescent="0.3">
      <c r="A24">
        <v>-0.5</v>
      </c>
      <c r="B24">
        <v>-1.2615920801818792</v>
      </c>
    </row>
    <row r="25" spans="1:28" x14ac:dyDescent="0.3">
      <c r="A25">
        <v>-1.5</v>
      </c>
      <c r="B25">
        <v>-1.7133863683429957</v>
      </c>
    </row>
    <row r="26" spans="1:28" x14ac:dyDescent="0.3">
      <c r="A26">
        <v>-2.5</v>
      </c>
      <c r="B26">
        <v>-1.9673409539600759</v>
      </c>
    </row>
    <row r="27" spans="1:28" x14ac:dyDescent="0.3">
      <c r="A27">
        <v>-3.5</v>
      </c>
      <c r="B27">
        <v>-1.390256227697015</v>
      </c>
    </row>
    <row r="28" spans="1:28" x14ac:dyDescent="0.3">
      <c r="A28">
        <v>-4.5</v>
      </c>
      <c r="B28">
        <v>-1.9724057881737742</v>
      </c>
    </row>
    <row r="29" spans="1:28" x14ac:dyDescent="0.3">
      <c r="A29">
        <v>-5.5</v>
      </c>
      <c r="D29">
        <v>-1.3209811505990245</v>
      </c>
    </row>
    <row r="30" spans="1:28" x14ac:dyDescent="0.3">
      <c r="A30">
        <v>1.5</v>
      </c>
      <c r="B30">
        <v>-0.74154231386621616</v>
      </c>
      <c r="S30" t="s">
        <v>0</v>
      </c>
      <c r="T30" t="s">
        <v>9</v>
      </c>
      <c r="U30" t="s">
        <v>10</v>
      </c>
      <c r="W30" t="s">
        <v>0</v>
      </c>
      <c r="X30" t="s">
        <v>9</v>
      </c>
      <c r="Y30" t="s">
        <v>10</v>
      </c>
      <c r="AA30" t="s">
        <v>11</v>
      </c>
      <c r="AB30" t="s">
        <v>13</v>
      </c>
    </row>
    <row r="31" spans="1:28" x14ac:dyDescent="0.3">
      <c r="A31">
        <v>0.5</v>
      </c>
      <c r="B31">
        <v>-0.79877498872532804</v>
      </c>
      <c r="S31">
        <v>1.5</v>
      </c>
      <c r="T31">
        <f>0.1941*S31-1.0201</f>
        <v>-0.72894999999999999</v>
      </c>
      <c r="U31">
        <f>10^T31</f>
        <v>0.18665945781070373</v>
      </c>
      <c r="W31">
        <v>1.5</v>
      </c>
      <c r="X31">
        <f>0.2342*W31-1.0156</f>
        <v>-0.66430000000000011</v>
      </c>
      <c r="Y31">
        <f>10^X31</f>
        <v>0.2166207224935878</v>
      </c>
      <c r="AA31">
        <f>TRUNC(Y31/$Y$40)</f>
        <v>4</v>
      </c>
      <c r="AB31">
        <f>AA31+1</f>
        <v>5</v>
      </c>
    </row>
    <row r="32" spans="1:28" x14ac:dyDescent="0.3">
      <c r="A32">
        <v>-0.5</v>
      </c>
      <c r="B32">
        <v>-0.94623031040069072</v>
      </c>
      <c r="S32">
        <v>0.5</v>
      </c>
      <c r="T32">
        <f t="shared" ref="T32:T38" si="2">0.1941*S32-1.0201</f>
        <v>-0.92305000000000004</v>
      </c>
      <c r="U32">
        <f t="shared" ref="U32:U38" si="3">10^T32</f>
        <v>0.11938506494164457</v>
      </c>
      <c r="W32">
        <v>0.5</v>
      </c>
      <c r="X32">
        <f t="shared" ref="X32:X38" si="4">0.2342*W32-1.0156</f>
        <v>-0.89850000000000008</v>
      </c>
      <c r="Y32">
        <f t="shared" ref="Y32:Y38" si="5">10^X32</f>
        <v>0.12632811038073558</v>
      </c>
      <c r="AA32">
        <f t="shared" ref="AA32:AA38" si="6">TRUNC(Y32/$Y$40)</f>
        <v>2</v>
      </c>
      <c r="AB32">
        <f t="shared" ref="AB32:AB38" si="7">AA32+1</f>
        <v>3</v>
      </c>
    </row>
    <row r="33" spans="1:28" x14ac:dyDescent="0.3">
      <c r="A33">
        <v>-1.5</v>
      </c>
      <c r="B33">
        <v>-1.594704876957713</v>
      </c>
      <c r="S33">
        <v>-0.5</v>
      </c>
      <c r="T33">
        <f t="shared" si="2"/>
        <v>-1.1171500000000001</v>
      </c>
      <c r="U33">
        <f t="shared" si="3"/>
        <v>7.635720095991505E-2</v>
      </c>
      <c r="W33">
        <v>-0.5</v>
      </c>
      <c r="X33">
        <f t="shared" si="4"/>
        <v>-1.1327</v>
      </c>
      <c r="Y33">
        <f t="shared" si="5"/>
        <v>7.3671582702987751E-2</v>
      </c>
      <c r="AA33">
        <f t="shared" si="6"/>
        <v>1</v>
      </c>
      <c r="AB33">
        <f t="shared" si="7"/>
        <v>2</v>
      </c>
    </row>
    <row r="34" spans="1:28" x14ac:dyDescent="0.3">
      <c r="A34">
        <v>-2.5</v>
      </c>
      <c r="B34">
        <v>-1.7668769214789186</v>
      </c>
      <c r="S34">
        <v>-1.5</v>
      </c>
      <c r="T34">
        <f t="shared" si="2"/>
        <v>-1.31125</v>
      </c>
      <c r="U34">
        <f t="shared" si="3"/>
        <v>4.883711493797626E-2</v>
      </c>
      <c r="W34">
        <v>-1.5</v>
      </c>
      <c r="X34">
        <f t="shared" si="4"/>
        <v>-1.3669</v>
      </c>
      <c r="Y34">
        <f t="shared" si="5"/>
        <v>4.2963534256986964E-2</v>
      </c>
      <c r="AA34">
        <f t="shared" si="6"/>
        <v>0</v>
      </c>
      <c r="AB34">
        <f t="shared" si="7"/>
        <v>1</v>
      </c>
    </row>
    <row r="35" spans="1:28" x14ac:dyDescent="0.3">
      <c r="A35">
        <v>-3.5</v>
      </c>
      <c r="B35">
        <v>-1.5824784861957037</v>
      </c>
      <c r="S35">
        <v>-2.5</v>
      </c>
      <c r="T35">
        <f t="shared" si="2"/>
        <v>-1.50535</v>
      </c>
      <c r="U35">
        <f t="shared" si="3"/>
        <v>3.1235610597056609E-2</v>
      </c>
      <c r="W35">
        <v>-2.5</v>
      </c>
      <c r="X35">
        <f t="shared" si="4"/>
        <v>-1.6011000000000002</v>
      </c>
      <c r="Y35">
        <f t="shared" si="5"/>
        <v>2.5055322664819482E-2</v>
      </c>
      <c r="AA35">
        <f t="shared" si="6"/>
        <v>0</v>
      </c>
      <c r="AB35">
        <f t="shared" si="7"/>
        <v>1</v>
      </c>
    </row>
    <row r="36" spans="1:28" x14ac:dyDescent="0.3">
      <c r="A36">
        <v>-4.5</v>
      </c>
      <c r="D36">
        <v>-1.2801220450859572</v>
      </c>
      <c r="S36">
        <v>-3.5</v>
      </c>
      <c r="T36">
        <f t="shared" si="2"/>
        <v>-1.6994500000000001</v>
      </c>
      <c r="U36">
        <f t="shared" si="3"/>
        <v>1.9977907593641823E-2</v>
      </c>
      <c r="W36">
        <v>-3.5</v>
      </c>
      <c r="X36">
        <f t="shared" si="4"/>
        <v>-1.8353000000000002</v>
      </c>
      <c r="Y36">
        <f t="shared" si="5"/>
        <v>1.4611674870209868E-2</v>
      </c>
      <c r="AA36">
        <f t="shared" si="6"/>
        <v>0</v>
      </c>
      <c r="AB36">
        <f t="shared" si="7"/>
        <v>1</v>
      </c>
    </row>
    <row r="37" spans="1:28" x14ac:dyDescent="0.3">
      <c r="A37">
        <v>-5.5</v>
      </c>
      <c r="B37">
        <v>-2.3290123969899659</v>
      </c>
      <c r="S37">
        <v>-4.5</v>
      </c>
      <c r="T37">
        <f t="shared" si="2"/>
        <v>-1.8935499999999998</v>
      </c>
      <c r="U37">
        <f t="shared" si="3"/>
        <v>1.2777620933003355E-2</v>
      </c>
      <c r="W37">
        <v>-4.5</v>
      </c>
      <c r="X37">
        <f t="shared" si="4"/>
        <v>-2.0695000000000001</v>
      </c>
      <c r="Y37">
        <f t="shared" si="5"/>
        <v>8.5211851137922956E-3</v>
      </c>
      <c r="AA37">
        <f t="shared" si="6"/>
        <v>0</v>
      </c>
      <c r="AB37">
        <f t="shared" si="7"/>
        <v>1</v>
      </c>
    </row>
    <row r="38" spans="1:28" x14ac:dyDescent="0.3">
      <c r="A38">
        <v>1.5</v>
      </c>
      <c r="B38">
        <v>-0.49788437264537427</v>
      </c>
      <c r="S38">
        <v>-5.5</v>
      </c>
      <c r="T38">
        <f t="shared" si="2"/>
        <v>-2.08765</v>
      </c>
      <c r="U38">
        <f t="shared" si="3"/>
        <v>8.1724072424625219E-3</v>
      </c>
      <c r="W38">
        <v>-5.5</v>
      </c>
      <c r="X38">
        <f t="shared" si="4"/>
        <v>-2.3037000000000001</v>
      </c>
      <c r="Y38">
        <f t="shared" si="5"/>
        <v>4.9693547378030639E-3</v>
      </c>
      <c r="AA38">
        <f t="shared" si="6"/>
        <v>0</v>
      </c>
      <c r="AB38">
        <f t="shared" si="7"/>
        <v>1</v>
      </c>
    </row>
    <row r="39" spans="1:28" x14ac:dyDescent="0.3">
      <c r="A39">
        <v>-2.5</v>
      </c>
      <c r="B39">
        <v>-1.7435468550609641</v>
      </c>
    </row>
    <row r="40" spans="1:28" x14ac:dyDescent="0.3">
      <c r="A40">
        <v>1.5</v>
      </c>
      <c r="B40">
        <v>-0.36543608111613035</v>
      </c>
      <c r="X40" t="s">
        <v>12</v>
      </c>
      <c r="Y40">
        <v>0.05</v>
      </c>
    </row>
    <row r="41" spans="1:28" x14ac:dyDescent="0.3">
      <c r="A41">
        <v>0.5</v>
      </c>
      <c r="B41">
        <v>-0.806191092064936</v>
      </c>
    </row>
    <row r="42" spans="1:28" x14ac:dyDescent="0.3">
      <c r="A42">
        <v>-0.5</v>
      </c>
      <c r="B42">
        <v>-0.95864679795302565</v>
      </c>
    </row>
    <row r="43" spans="1:28" x14ac:dyDescent="0.3">
      <c r="A43">
        <v>-1.5</v>
      </c>
      <c r="B43">
        <v>-1.696587929403258</v>
      </c>
    </row>
    <row r="44" spans="1:28" x14ac:dyDescent="0.3">
      <c r="A44">
        <v>-2.5</v>
      </c>
      <c r="B44">
        <v>-1.2337359093480045</v>
      </c>
    </row>
    <row r="45" spans="1:28" x14ac:dyDescent="0.3">
      <c r="A45">
        <v>-3.5</v>
      </c>
    </row>
    <row r="46" spans="1:28" x14ac:dyDescent="0.3">
      <c r="A46">
        <v>1.5</v>
      </c>
      <c r="B46">
        <v>-0.45448877597873522</v>
      </c>
    </row>
    <row r="47" spans="1:28" x14ac:dyDescent="0.3">
      <c r="A47">
        <v>-2.5</v>
      </c>
      <c r="B47">
        <v>-1.2748155213940182</v>
      </c>
    </row>
    <row r="48" spans="1:28" x14ac:dyDescent="0.3">
      <c r="A48">
        <v>1.5</v>
      </c>
      <c r="B48">
        <v>-0.65396601654710518</v>
      </c>
    </row>
    <row r="49" spans="1:2" x14ac:dyDescent="0.3">
      <c r="A49">
        <v>0.5</v>
      </c>
      <c r="B49">
        <v>-1.1762063623452452</v>
      </c>
    </row>
    <row r="50" spans="1:2" x14ac:dyDescent="0.3">
      <c r="A50">
        <v>-0.5</v>
      </c>
      <c r="B50">
        <v>-1.5207847117986286</v>
      </c>
    </row>
    <row r="51" spans="1:2" x14ac:dyDescent="0.3">
      <c r="A51">
        <v>-1.5</v>
      </c>
      <c r="B51">
        <v>-1.4818678806428394</v>
      </c>
    </row>
    <row r="52" spans="1:2" x14ac:dyDescent="0.3">
      <c r="A52">
        <v>-2.5</v>
      </c>
      <c r="B52">
        <v>-1.9716321163029384</v>
      </c>
    </row>
    <row r="53" spans="1:2" x14ac:dyDescent="0.3">
      <c r="A53">
        <v>-3.5</v>
      </c>
      <c r="B53">
        <v>-1.4396867881460553</v>
      </c>
    </row>
    <row r="54" spans="1:2" x14ac:dyDescent="0.3">
      <c r="A54">
        <v>-4.5</v>
      </c>
      <c r="B54">
        <v>-1.9035418882825466</v>
      </c>
    </row>
    <row r="55" spans="1:2" x14ac:dyDescent="0.3">
      <c r="A55">
        <v>-5.5</v>
      </c>
    </row>
    <row r="56" spans="1:2" x14ac:dyDescent="0.3">
      <c r="A56">
        <v>1.5</v>
      </c>
      <c r="B56">
        <v>-0.3924559823437147</v>
      </c>
    </row>
    <row r="57" spans="1:2" x14ac:dyDescent="0.3">
      <c r="A57">
        <v>-2.5</v>
      </c>
      <c r="B57">
        <v>-2.0473528302410569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</dc:creator>
  <cp:lastModifiedBy>Michiel</cp:lastModifiedBy>
  <dcterms:created xsi:type="dcterms:W3CDTF">2021-03-10T12:09:54Z</dcterms:created>
  <dcterms:modified xsi:type="dcterms:W3CDTF">2021-05-12T14:01:51Z</dcterms:modified>
</cp:coreProperties>
</file>