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Quinten\Desktop\p2ops-1920-g09\opdracht03\Offertevoorstellen\"/>
    </mc:Choice>
  </mc:AlternateContent>
  <xr:revisionPtr revIDLastSave="0" documentId="13_ncr:1_{6786B540-4D68-4EAB-8AF1-11CA89A43B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F50" i="1" l="1"/>
  <c r="E50" i="1" s="1"/>
  <c r="D50" i="1" l="1"/>
  <c r="F57" i="1" l="1"/>
  <c r="B64" i="1" s="1"/>
  <c r="F54" i="1"/>
  <c r="E54" i="1" s="1"/>
  <c r="F49" i="1"/>
  <c r="E49" i="1" s="1"/>
  <c r="F48" i="1"/>
  <c r="E48" i="1" s="1"/>
  <c r="F47" i="1"/>
  <c r="E47" i="1" s="1"/>
  <c r="F46" i="1"/>
  <c r="E46" i="1" s="1"/>
  <c r="F45" i="1"/>
  <c r="E45" i="1" s="1"/>
  <c r="F44" i="1"/>
  <c r="E44" i="1" s="1"/>
  <c r="B43" i="1"/>
  <c r="F43" i="1" s="1"/>
  <c r="B42" i="1"/>
  <c r="F42" i="1" s="1"/>
  <c r="F37" i="1"/>
  <c r="E37" i="1" s="1"/>
  <c r="F36" i="1"/>
  <c r="E36" i="1" s="1"/>
  <c r="F35" i="1"/>
  <c r="E35" i="1" s="1"/>
  <c r="F34" i="1"/>
  <c r="E34" i="1" s="1"/>
  <c r="F33" i="1"/>
  <c r="E33" i="1"/>
  <c r="F32" i="1"/>
  <c r="E32" i="1" s="1"/>
  <c r="F31" i="1"/>
  <c r="E31" i="1" s="1"/>
  <c r="D31" i="1" s="1"/>
  <c r="F30" i="1"/>
  <c r="E30" i="1" s="1"/>
  <c r="F29" i="1"/>
  <c r="E29" i="1" s="1"/>
  <c r="F28" i="1"/>
  <c r="E28" i="1" s="1"/>
  <c r="F27" i="1"/>
  <c r="E27" i="1" s="1"/>
  <c r="D27" i="1" s="1"/>
  <c r="F26" i="1"/>
  <c r="E26" i="1" s="1"/>
  <c r="F25" i="1"/>
  <c r="E25" i="1"/>
  <c r="F24" i="1"/>
  <c r="E24" i="1" s="1"/>
  <c r="F23" i="1"/>
  <c r="E23" i="1" s="1"/>
  <c r="D23" i="1" s="1"/>
  <c r="D35" i="1" l="1"/>
  <c r="D49" i="1"/>
  <c r="E42" i="1"/>
  <c r="D42" i="1" s="1"/>
  <c r="B63" i="1" s="1"/>
  <c r="D29" i="1"/>
  <c r="D30" i="1"/>
  <c r="D33" i="1"/>
  <c r="D37" i="1"/>
  <c r="D25" i="1"/>
  <c r="D26" i="1"/>
  <c r="D34" i="1"/>
  <c r="E43" i="1"/>
  <c r="D43" i="1" s="1"/>
  <c r="D46" i="1"/>
  <c r="D54" i="1"/>
  <c r="D24" i="1"/>
  <c r="D28" i="1"/>
  <c r="D32" i="1"/>
  <c r="D36" i="1"/>
  <c r="D44" i="1"/>
  <c r="D47" i="1"/>
  <c r="D45" i="1"/>
  <c r="D48" i="1"/>
  <c r="B62" i="1" l="1"/>
  <c r="B66" i="1" l="1"/>
  <c r="B68" i="1" s="1"/>
  <c r="B70" i="1" s="1"/>
</calcChain>
</file>

<file path=xl/sharedStrings.xml><?xml version="1.0" encoding="utf-8"?>
<sst xmlns="http://schemas.openxmlformats.org/spreadsheetml/2006/main" count="60" uniqueCount="58">
  <si>
    <t>Offertenr. :</t>
  </si>
  <si>
    <t>Voskenslaan 270</t>
  </si>
  <si>
    <t>Offertedatum :</t>
  </si>
  <si>
    <t>9000 Gent</t>
  </si>
  <si>
    <t>Offerte geldig tot:</t>
  </si>
  <si>
    <t>June 24, 2020</t>
  </si>
  <si>
    <t>groep9IT@it.be</t>
  </si>
  <si>
    <t>groep9IT.be</t>
  </si>
  <si>
    <t>Immo Bocha</t>
  </si>
  <si>
    <t>Thonissenlaan 21, Bus 1</t>
  </si>
  <si>
    <t>3500 Hasselt</t>
  </si>
  <si>
    <t>0493 86 68 07</t>
  </si>
  <si>
    <t>Product</t>
  </si>
  <si>
    <t>Prijs per stuk</t>
  </si>
  <si>
    <t>Aantal</t>
  </si>
  <si>
    <t>Prijs Excl BTW</t>
  </si>
  <si>
    <t>BTW</t>
  </si>
  <si>
    <t>Totaal Incl BTW</t>
  </si>
  <si>
    <t>Hardware</t>
  </si>
  <si>
    <t>Bekabeling</t>
  </si>
  <si>
    <t>Software - Prijs per jaar</t>
  </si>
  <si>
    <t>Office 365 Business</t>
  </si>
  <si>
    <t xml:space="preserve">Sketch-up  </t>
  </si>
  <si>
    <t>Gimp</t>
  </si>
  <si>
    <t>Autocad</t>
  </si>
  <si>
    <t>digiKAM</t>
  </si>
  <si>
    <t>Onedrive</t>
  </si>
  <si>
    <t>Software - Eenmalige aankoop</t>
  </si>
  <si>
    <t>PaintShopPro</t>
  </si>
  <si>
    <t>Werkuren</t>
  </si>
  <si>
    <t>Beschrijving</t>
  </si>
  <si>
    <t>Bedrag</t>
  </si>
  <si>
    <t>Software</t>
  </si>
  <si>
    <t>Offerte 1</t>
  </si>
  <si>
    <t>Internet- + gsm-abonnement Telenet Business</t>
  </si>
  <si>
    <t>Televisie Samsung UE75RU7020</t>
  </si>
  <si>
    <t>Draagbare telefoon Gigaset A475A</t>
  </si>
  <si>
    <t>Laptop (15 inch) Lenovo IdeaPad C340</t>
  </si>
  <si>
    <t>Fototoestel Canon EOS 4000D</t>
  </si>
  <si>
    <t>Laser office printer Brother HL-L8260CDW</t>
  </si>
  <si>
    <t>Printer (all-in one) Epson WorkForce</t>
  </si>
  <si>
    <t>Beveiligingssysteem Gigaset All You Need Alarm Box</t>
  </si>
  <si>
    <t xml:space="preserve">LED Display (3xA3) </t>
  </si>
  <si>
    <t>NAS-Systeem Synology DS218</t>
  </si>
  <si>
    <t>27 inch scherm (kleuraccuraat) BenQ PD2700U</t>
  </si>
  <si>
    <t>Docking laptop Lenovo ThinkPad USB-C Dock Gen2</t>
  </si>
  <si>
    <t>Smartphone Samsung Galaxy A71 128 GB</t>
  </si>
  <si>
    <t>Tablet Apple iPad (2019) 128 GB</t>
  </si>
  <si>
    <t>Acces points TP-Link Omada EAP245</t>
  </si>
  <si>
    <t>Router TP-Link TL-R470T+</t>
  </si>
  <si>
    <t>Mevrouw Criel</t>
  </si>
  <si>
    <t>Netgear GS105E-200PES</t>
  </si>
  <si>
    <t>Google Nik ColorEfexPro</t>
  </si>
  <si>
    <t>Adobe creative cloud Photoshop + lightroom</t>
  </si>
  <si>
    <t>SolidIT</t>
  </si>
  <si>
    <t>Totaal offerte, exclusief BTW</t>
  </si>
  <si>
    <t>BTW offerte</t>
  </si>
  <si>
    <t>Totaal offerte, inclusief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</si>
</sst>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164" formatCode="&quot;€&quot;\ #,##0.00;[Red]\-&quot;€&quot;\ #,##0.00"/>
    <numFmt numFmtId="165" formatCode="_-&quot;€&quot;\ * #,##0.00_-;\-&quot;€&quot;\ * #,##0.00_-;_-&quot;€&quot;\ * &quot;-&quot;??_-;_-@_-"/>
    <numFmt numFmtId="166" formatCode="yyyy\-mm"/>
    <numFmt numFmtId="167" formatCode="mmmm\ d\,\ yyyy"/>
    <numFmt numFmtId="168" formatCode="_ [$€-2]\ * #,##0.00_ ;_ [$€-2]\ * \-#,##0.00_ ;_ [$€-2]\ * &quot;-&quot;??_ ;_ @_ "/>
    <numFmt numFmtId="169" formatCode="_-[$€-813]\ * #,##0.00_-;\-[$€-813]\ * #,##0.00_-;_-[$€-813]\ * &quot;-&quot;??_-;_-@_-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sz val="28"/>
      <color rgb="FFBFBFBF"/>
      <name val="Arial"/>
      <family val="2"/>
    </font>
    <font>
      <sz val="12"/>
      <color theme="1"/>
      <name val="Calibri"/>
      <family val="2"/>
    </font>
    <font>
      <b/>
      <i/>
      <sz val="10"/>
      <color rgb="FF595959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b/>
      <i/>
      <sz val="10"/>
      <color rgb="FFE26B0A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Arial"/>
      <family val="2"/>
    </font>
    <font>
      <sz val="10"/>
      <color rgb="FF000000"/>
      <name val="Arial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165" fontId="15" fillId="0" borderId="0" applyFont="0" applyFill="0" applyBorder="0" applyAlignment="0" applyProtection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68" fontId="3" fillId="0" borderId="0" xfId="0" applyNumberFormat="1" applyFont="1" applyAlignment="1">
      <alignment horizontal="right"/>
    </xf>
    <xf numFmtId="0" fontId="3" fillId="2" borderId="0" xfId="0" applyFont="1" applyFill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11" fillId="3" borderId="5" xfId="0" applyFont="1" applyFill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0" xfId="0" applyFont="1" applyAlignment="1">
      <alignment horizontal="right"/>
    </xf>
    <xf numFmtId="168" fontId="3" fillId="0" borderId="4" xfId="0" applyNumberFormat="1" applyFont="1" applyBorder="1" applyAlignment="1">
      <alignment horizontal="right"/>
    </xf>
    <xf numFmtId="0" fontId="3" fillId="0" borderId="0" xfId="0" applyFont="1" applyAlignment="1"/>
    <xf numFmtId="44" fontId="12" fillId="0" borderId="0" xfId="0" applyNumberFormat="1" applyFont="1" applyAlignment="1">
      <alignment horizontal="right"/>
    </xf>
    <xf numFmtId="44" fontId="12" fillId="0" borderId="0" xfId="0" applyNumberFormat="1" applyFont="1" applyAlignment="1">
      <alignment horizontal="right"/>
    </xf>
    <xf numFmtId="0" fontId="3" fillId="0" borderId="2" xfId="0" applyFont="1" applyBorder="1" applyAlignment="1"/>
    <xf numFmtId="0" fontId="3" fillId="0" borderId="2" xfId="0" applyFont="1" applyBorder="1" applyAlignment="1"/>
    <xf numFmtId="0" fontId="1" fillId="0" borderId="0" xfId="0" applyFont="1" applyAlignment="1"/>
    <xf numFmtId="44" fontId="12" fillId="0" borderId="4" xfId="0" applyNumberFormat="1" applyFont="1" applyBorder="1" applyAlignment="1">
      <alignment horizontal="right"/>
    </xf>
    <xf numFmtId="44" fontId="3" fillId="0" borderId="0" xfId="0" applyNumberFormat="1" applyFont="1" applyAlignment="1"/>
    <xf numFmtId="0" fontId="3" fillId="0" borderId="8" xfId="0" applyFont="1" applyBorder="1" applyAlignment="1"/>
    <xf numFmtId="44" fontId="12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44" fontId="12" fillId="0" borderId="9" xfId="0" applyNumberFormat="1" applyFont="1" applyBorder="1" applyAlignment="1">
      <alignment horizontal="right"/>
    </xf>
    <xf numFmtId="0" fontId="5" fillId="3" borderId="10" xfId="0" applyFont="1" applyFill="1" applyBorder="1" applyAlignment="1"/>
    <xf numFmtId="44" fontId="12" fillId="0" borderId="11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/>
    <xf numFmtId="44" fontId="12" fillId="0" borderId="12" xfId="0" applyNumberFormat="1" applyFont="1" applyBorder="1" applyAlignment="1">
      <alignment horizontal="right"/>
    </xf>
    <xf numFmtId="0" fontId="5" fillId="4" borderId="0" xfId="0" applyFont="1" applyFill="1" applyAlignment="1"/>
    <xf numFmtId="0" fontId="3" fillId="0" borderId="1" xfId="0" applyFont="1" applyBorder="1" applyAlignment="1"/>
    <xf numFmtId="168" fontId="3" fillId="0" borderId="1" xfId="0" applyNumberFormat="1" applyFont="1" applyBorder="1" applyAlignment="1"/>
    <xf numFmtId="0" fontId="3" fillId="0" borderId="1" xfId="0" applyFont="1" applyBorder="1" applyAlignment="1"/>
    <xf numFmtId="44" fontId="3" fillId="0" borderId="1" xfId="0" applyNumberFormat="1" applyFont="1" applyBorder="1" applyAlignment="1"/>
    <xf numFmtId="168" fontId="3" fillId="0" borderId="1" xfId="0" applyNumberFormat="1" applyFont="1" applyBorder="1" applyAlignment="1">
      <alignment horizontal="right"/>
    </xf>
    <xf numFmtId="44" fontId="3" fillId="0" borderId="1" xfId="0" applyNumberFormat="1" applyFont="1" applyBorder="1" applyAlignment="1">
      <alignment horizontal="right"/>
    </xf>
    <xf numFmtId="0" fontId="0" fillId="0" borderId="13" xfId="0" applyFont="1" applyBorder="1" applyAlignment="1">
      <alignment horizontal="center"/>
    </xf>
    <xf numFmtId="164" fontId="13" fillId="0" borderId="0" xfId="0" applyNumberFormat="1" applyFont="1" applyBorder="1" applyAlignment="1">
      <alignment horizontal="right" wrapText="1"/>
    </xf>
    <xf numFmtId="0" fontId="13" fillId="0" borderId="0" xfId="0" applyFont="1" applyBorder="1" applyAlignment="1">
      <alignment horizontal="right" wrapText="1"/>
    </xf>
    <xf numFmtId="164" fontId="13" fillId="0" borderId="14" xfId="0" applyNumberFormat="1" applyFont="1" applyBorder="1" applyAlignment="1">
      <alignment horizontal="right" wrapText="1"/>
    </xf>
    <xf numFmtId="0" fontId="0" fillId="0" borderId="14" xfId="0" applyFont="1" applyBorder="1" applyAlignment="1"/>
    <xf numFmtId="0" fontId="12" fillId="0" borderId="0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5" borderId="0" xfId="0" applyFont="1" applyFill="1" applyAlignment="1"/>
    <xf numFmtId="0" fontId="6" fillId="5" borderId="0" xfId="0" applyFont="1" applyFill="1" applyAlignment="1">
      <alignment horizontal="right"/>
    </xf>
    <xf numFmtId="0" fontId="7" fillId="5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horizontal="right" vertical="top"/>
    </xf>
    <xf numFmtId="0" fontId="9" fillId="5" borderId="0" xfId="0" applyFont="1" applyFill="1" applyAlignment="1">
      <alignment horizontal="right" vertical="top"/>
    </xf>
    <xf numFmtId="0" fontId="10" fillId="5" borderId="0" xfId="0" applyFont="1" applyFill="1" applyAlignment="1"/>
    <xf numFmtId="0" fontId="6" fillId="5" borderId="15" xfId="0" applyFont="1" applyFill="1" applyBorder="1" applyAlignment="1">
      <alignment horizontal="right"/>
    </xf>
    <xf numFmtId="166" fontId="6" fillId="5" borderId="16" xfId="0" applyNumberFormat="1" applyFont="1" applyFill="1" applyBorder="1" applyAlignment="1">
      <alignment horizontal="right"/>
    </xf>
    <xf numFmtId="0" fontId="6" fillId="5" borderId="17" xfId="0" applyFont="1" applyFill="1" applyBorder="1" applyAlignment="1">
      <alignment horizontal="right"/>
    </xf>
    <xf numFmtId="167" fontId="6" fillId="5" borderId="14" xfId="0" applyNumberFormat="1" applyFont="1" applyFill="1" applyBorder="1" applyAlignment="1">
      <alignment horizontal="right"/>
    </xf>
    <xf numFmtId="0" fontId="6" fillId="5" borderId="18" xfId="0" applyFont="1" applyFill="1" applyBorder="1" applyAlignment="1">
      <alignment horizontal="right"/>
    </xf>
    <xf numFmtId="0" fontId="6" fillId="5" borderId="19" xfId="0" applyFont="1" applyFill="1" applyBorder="1" applyAlignment="1">
      <alignment horizontal="right"/>
    </xf>
    <xf numFmtId="0" fontId="5" fillId="5" borderId="20" xfId="0" applyFont="1" applyFill="1" applyBorder="1" applyAlignment="1"/>
    <xf numFmtId="0" fontId="6" fillId="5" borderId="21" xfId="0" applyFont="1" applyFill="1" applyBorder="1" applyAlignment="1"/>
    <xf numFmtId="0" fontId="7" fillId="5" borderId="21" xfId="0" applyFont="1" applyFill="1" applyBorder="1" applyAlignment="1"/>
    <xf numFmtId="0" fontId="8" fillId="5" borderId="21" xfId="0" applyFont="1" applyFill="1" applyBorder="1" applyAlignment="1"/>
    <xf numFmtId="0" fontId="6" fillId="5" borderId="22" xfId="0" applyFont="1" applyFill="1" applyBorder="1" applyAlignment="1">
      <alignment horizontal="left"/>
    </xf>
    <xf numFmtId="0" fontId="6" fillId="5" borderId="20" xfId="0" applyFont="1" applyFill="1" applyBorder="1" applyAlignment="1"/>
    <xf numFmtId="0" fontId="6" fillId="5" borderId="22" xfId="0" applyFont="1" applyFill="1" applyBorder="1" applyAlignment="1"/>
    <xf numFmtId="165" fontId="0" fillId="0" borderId="0" xfId="0" applyNumberFormat="1" applyFont="1" applyAlignment="1"/>
    <xf numFmtId="169" fontId="3" fillId="0" borderId="0" xfId="0" applyNumberFormat="1" applyFont="1" applyAlignment="1"/>
    <xf numFmtId="169" fontId="12" fillId="0" borderId="0" xfId="0" applyNumberFormat="1" applyFont="1" applyAlignment="1">
      <alignment horizontal="right"/>
    </xf>
    <xf numFmtId="169" fontId="3" fillId="0" borderId="0" xfId="1" applyNumberFormat="1" applyFont="1" applyAlignment="1"/>
    <xf numFmtId="0" fontId="0" fillId="0" borderId="13" xfId="0" applyFont="1" applyBorder="1" applyAlignment="1"/>
    <xf numFmtId="0" fontId="0" fillId="0" borderId="23" xfId="0" applyFont="1" applyBorder="1" applyAlignment="1"/>
    <xf numFmtId="0" fontId="16" fillId="0" borderId="0" xfId="0" applyFont="1" applyAlignment="1"/>
    <xf numFmtId="169" fontId="16" fillId="0" borderId="0" xfId="0" applyNumberFormat="1" applyFont="1" applyAlignment="1"/>
    <xf numFmtId="169" fontId="16" fillId="0" borderId="0" xfId="0" applyNumberFormat="1" applyFont="1" applyBorder="1" applyAlignment="1"/>
    <xf numFmtId="169" fontId="16" fillId="0" borderId="0" xfId="1" applyNumberFormat="1" applyFont="1" applyAlignment="1"/>
    <xf numFmtId="169" fontId="16" fillId="0" borderId="4" xfId="1" applyNumberFormat="1" applyFont="1" applyBorder="1" applyAlignment="1"/>
    <xf numFmtId="169" fontId="13" fillId="0" borderId="0" xfId="0" applyNumberFormat="1" applyFont="1" applyBorder="1" applyAlignment="1">
      <alignment horizontal="right" wrapText="1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roep9it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0"/>
  <sheetViews>
    <sheetView tabSelected="1" topLeftCell="A51" workbookViewId="0">
      <selection activeCell="A70" sqref="A70"/>
    </sheetView>
  </sheetViews>
  <sheetFormatPr defaultColWidth="14.42578125" defaultRowHeight="15.75" customHeight="1" x14ac:dyDescent="0.2"/>
  <cols>
    <col min="1" max="1" width="51.5703125" bestFit="1" customWidth="1"/>
    <col min="2" max="2" width="24.140625" customWidth="1"/>
    <col min="3" max="3" width="20.28515625" customWidth="1"/>
    <col min="4" max="4" width="21.28515625" customWidth="1"/>
    <col min="5" max="5" width="21.85546875" customWidth="1"/>
    <col min="6" max="6" width="18.140625" customWidth="1"/>
    <col min="7" max="7" width="22.85546875" customWidth="1"/>
  </cols>
  <sheetData>
    <row r="1" spans="1:10" ht="44.25" customHeight="1" x14ac:dyDescent="0.45">
      <c r="A1" s="1"/>
      <c r="B1" s="46" t="s">
        <v>33</v>
      </c>
      <c r="C1" s="2"/>
      <c r="D1" s="3"/>
      <c r="I1" s="4"/>
      <c r="J1" s="4"/>
    </row>
    <row r="2" spans="1:10" ht="15.75" customHeight="1" x14ac:dyDescent="0.25">
      <c r="A2" s="5"/>
      <c r="B2" s="5"/>
      <c r="C2" s="2"/>
      <c r="D2" s="2"/>
      <c r="I2" s="4"/>
      <c r="J2" s="4"/>
    </row>
    <row r="3" spans="1:10" ht="15.75" customHeight="1" x14ac:dyDescent="0.25">
      <c r="A3" s="63" t="s">
        <v>54</v>
      </c>
      <c r="B3" s="49"/>
      <c r="C3" s="57" t="s">
        <v>0</v>
      </c>
      <c r="D3" s="58">
        <v>43945</v>
      </c>
      <c r="I3" s="4"/>
      <c r="J3" s="4"/>
    </row>
    <row r="4" spans="1:10" ht="15.75" customHeight="1" x14ac:dyDescent="0.25">
      <c r="A4" s="64" t="s">
        <v>1</v>
      </c>
      <c r="B4" s="49"/>
      <c r="C4" s="59" t="s">
        <v>2</v>
      </c>
      <c r="D4" s="60">
        <v>43945</v>
      </c>
      <c r="I4" s="4"/>
      <c r="J4" s="4"/>
    </row>
    <row r="5" spans="1:10" ht="15.75" customHeight="1" x14ac:dyDescent="0.25">
      <c r="A5" s="64" t="s">
        <v>3</v>
      </c>
      <c r="B5" s="51"/>
      <c r="C5" s="61" t="s">
        <v>4</v>
      </c>
      <c r="D5" s="62" t="s">
        <v>5</v>
      </c>
      <c r="I5" s="6"/>
      <c r="J5" s="6"/>
    </row>
    <row r="6" spans="1:10" ht="15.75" customHeight="1" x14ac:dyDescent="0.25">
      <c r="A6" s="65" t="s">
        <v>6</v>
      </c>
      <c r="B6" s="52"/>
      <c r="C6" s="52"/>
      <c r="D6" s="52"/>
      <c r="I6" s="6"/>
      <c r="J6" s="6"/>
    </row>
    <row r="7" spans="1:10" ht="15.75" customHeight="1" x14ac:dyDescent="0.25">
      <c r="A7" s="66" t="s">
        <v>7</v>
      </c>
      <c r="B7" s="52"/>
      <c r="C7" s="52"/>
      <c r="D7" s="52"/>
      <c r="I7" s="6"/>
      <c r="J7" s="6"/>
    </row>
    <row r="8" spans="1:10" ht="15.75" customHeight="1" x14ac:dyDescent="0.25">
      <c r="A8" s="67">
        <v>478827652</v>
      </c>
      <c r="B8" s="53"/>
      <c r="C8" s="54"/>
      <c r="D8" s="55"/>
      <c r="I8" s="6"/>
      <c r="J8" s="6"/>
    </row>
    <row r="9" spans="1:10" ht="15.75" customHeight="1" x14ac:dyDescent="0.25">
      <c r="A9" s="56"/>
      <c r="B9" s="56"/>
      <c r="C9" s="56"/>
      <c r="D9" s="50"/>
      <c r="I9" s="6"/>
      <c r="J9" s="6"/>
    </row>
    <row r="10" spans="1:10" ht="15.75" customHeight="1" x14ac:dyDescent="0.25">
      <c r="A10" s="68" t="s">
        <v>50</v>
      </c>
      <c r="B10" s="49"/>
      <c r="C10" s="56"/>
      <c r="D10" s="56"/>
      <c r="I10" s="6"/>
      <c r="J10" s="6"/>
    </row>
    <row r="11" spans="1:10" ht="15.75" customHeight="1" x14ac:dyDescent="0.25">
      <c r="A11" s="64" t="s">
        <v>8</v>
      </c>
      <c r="B11" s="49"/>
      <c r="C11" s="56"/>
      <c r="D11" s="56"/>
      <c r="I11" s="6"/>
      <c r="J11" s="6"/>
    </row>
    <row r="12" spans="1:10" ht="15.75" customHeight="1" x14ac:dyDescent="0.25">
      <c r="A12" s="64" t="s">
        <v>9</v>
      </c>
      <c r="B12" s="49"/>
      <c r="C12" s="56"/>
      <c r="D12" s="56"/>
      <c r="I12" s="6"/>
      <c r="J12" s="6"/>
    </row>
    <row r="13" spans="1:10" ht="15.75" customHeight="1" x14ac:dyDescent="0.25">
      <c r="A13" s="64" t="s">
        <v>10</v>
      </c>
      <c r="B13" s="49"/>
      <c r="C13" s="56"/>
      <c r="D13" s="56"/>
      <c r="I13" s="6"/>
      <c r="J13" s="6"/>
    </row>
    <row r="14" spans="1:10" ht="15.75" customHeight="1" x14ac:dyDescent="0.25">
      <c r="A14" s="69" t="s">
        <v>11</v>
      </c>
      <c r="B14" s="49"/>
      <c r="C14" s="56"/>
      <c r="D14" s="56"/>
      <c r="I14" s="6"/>
      <c r="J14" s="6"/>
    </row>
    <row r="15" spans="1:10" ht="15.75" customHeight="1" x14ac:dyDescent="0.25">
      <c r="I15" s="6"/>
      <c r="J15" s="6"/>
    </row>
    <row r="16" spans="1:10" ht="15.75" customHeight="1" x14ac:dyDescent="0.25">
      <c r="I16" s="6"/>
      <c r="J16" s="6"/>
    </row>
    <row r="17" spans="1:10" ht="15.75" customHeight="1" x14ac:dyDescent="0.25">
      <c r="I17" s="6"/>
      <c r="J17" s="6"/>
    </row>
    <row r="18" spans="1:10" ht="15.75" customHeight="1" x14ac:dyDescent="0.25">
      <c r="A18" s="7" t="s">
        <v>12</v>
      </c>
      <c r="B18" s="47" t="s">
        <v>13</v>
      </c>
      <c r="C18" s="47" t="s">
        <v>14</v>
      </c>
      <c r="D18" s="47" t="s">
        <v>15</v>
      </c>
      <c r="E18" s="47" t="s">
        <v>16</v>
      </c>
      <c r="F18" s="48" t="s">
        <v>17</v>
      </c>
      <c r="H18" s="6"/>
      <c r="I18" s="6"/>
    </row>
    <row r="19" spans="1:10" ht="15.75" customHeight="1" x14ac:dyDescent="0.25">
      <c r="A19" s="8"/>
      <c r="B19" s="4"/>
      <c r="C19" s="4"/>
      <c r="D19" s="9"/>
      <c r="E19" s="4"/>
      <c r="F19" s="10"/>
      <c r="H19" s="4"/>
      <c r="I19" s="4"/>
    </row>
    <row r="20" spans="1:10" ht="15.75" customHeight="1" x14ac:dyDescent="0.25">
      <c r="A20" s="11" t="s">
        <v>18</v>
      </c>
      <c r="B20" s="12"/>
      <c r="C20" s="12"/>
      <c r="D20" s="4"/>
      <c r="E20" s="12"/>
      <c r="F20" s="13"/>
      <c r="H20" s="4"/>
      <c r="I20" s="4"/>
    </row>
    <row r="21" spans="1:10" ht="15.75" customHeight="1" x14ac:dyDescent="0.25">
      <c r="A21" s="8"/>
      <c r="B21" s="4"/>
      <c r="C21" s="4"/>
      <c r="D21" s="4"/>
      <c r="E21" s="4"/>
      <c r="F21" s="10"/>
      <c r="H21" s="4"/>
      <c r="I21" s="4"/>
    </row>
    <row r="22" spans="1:10" ht="15.75" customHeight="1" x14ac:dyDescent="0.25">
      <c r="A22" s="8" t="s">
        <v>35</v>
      </c>
      <c r="B22" s="73">
        <v>1153.95</v>
      </c>
      <c r="C22" s="14">
        <v>2</v>
      </c>
      <c r="D22" s="6">
        <f>F22-E22</f>
        <v>1823.241</v>
      </c>
      <c r="E22" s="6">
        <f>F22*0.21</f>
        <v>484.65899999999999</v>
      </c>
      <c r="F22" s="15">
        <f>B22*C22</f>
        <v>2307.9</v>
      </c>
      <c r="G22" s="70"/>
      <c r="H22" s="4"/>
      <c r="I22" s="4"/>
    </row>
    <row r="23" spans="1:10" ht="15.75" customHeight="1" x14ac:dyDescent="0.25">
      <c r="A23" s="8" t="s">
        <v>36</v>
      </c>
      <c r="B23" s="71">
        <v>73.45</v>
      </c>
      <c r="C23" s="14">
        <v>1</v>
      </c>
      <c r="D23" s="6">
        <f t="shared" ref="D22:D37" si="0">F23-E23</f>
        <v>58.025500000000001</v>
      </c>
      <c r="E23" s="6">
        <f t="shared" ref="E22:E37" si="1">F23*0.21</f>
        <v>15.4245</v>
      </c>
      <c r="F23" s="15">
        <f t="shared" ref="F22:F37" si="2">B23*C23</f>
        <v>73.45</v>
      </c>
      <c r="G23" s="70"/>
      <c r="H23" s="4"/>
      <c r="I23" s="4"/>
    </row>
    <row r="24" spans="1:10" ht="15.75" customHeight="1" x14ac:dyDescent="0.25">
      <c r="A24" s="8" t="s">
        <v>37</v>
      </c>
      <c r="B24" s="72">
        <v>1069.95</v>
      </c>
      <c r="C24" s="14">
        <v>3</v>
      </c>
      <c r="D24" s="6">
        <f t="shared" si="0"/>
        <v>2535.7815000000001</v>
      </c>
      <c r="E24" s="6">
        <f t="shared" si="1"/>
        <v>674.06850000000009</v>
      </c>
      <c r="F24" s="15">
        <f t="shared" si="2"/>
        <v>3209.8500000000004</v>
      </c>
      <c r="G24" s="70"/>
      <c r="H24" s="17"/>
      <c r="I24" s="17"/>
    </row>
    <row r="25" spans="1:10" x14ac:dyDescent="0.25">
      <c r="A25" s="8" t="s">
        <v>38</v>
      </c>
      <c r="B25" s="72">
        <v>303.45</v>
      </c>
      <c r="C25" s="14">
        <v>1</v>
      </c>
      <c r="D25" s="6">
        <f t="shared" si="0"/>
        <v>239.72550000000001</v>
      </c>
      <c r="E25" s="6">
        <f t="shared" si="1"/>
        <v>63.724499999999992</v>
      </c>
      <c r="F25" s="15">
        <f t="shared" si="2"/>
        <v>303.45</v>
      </c>
      <c r="G25" s="70"/>
      <c r="H25" s="17"/>
      <c r="I25" s="17"/>
    </row>
    <row r="26" spans="1:10" x14ac:dyDescent="0.25">
      <c r="A26" s="8" t="s">
        <v>39</v>
      </c>
      <c r="B26" s="72">
        <v>288.75</v>
      </c>
      <c r="C26" s="14">
        <v>1</v>
      </c>
      <c r="D26" s="6">
        <f t="shared" si="0"/>
        <v>228.11250000000001</v>
      </c>
      <c r="E26" s="6">
        <f t="shared" si="1"/>
        <v>60.637499999999996</v>
      </c>
      <c r="F26" s="15">
        <f t="shared" si="2"/>
        <v>288.75</v>
      </c>
      <c r="G26" s="70"/>
      <c r="H26" s="17"/>
      <c r="I26" s="17"/>
    </row>
    <row r="27" spans="1:10" x14ac:dyDescent="0.25">
      <c r="A27" s="8" t="s">
        <v>40</v>
      </c>
      <c r="B27" s="72">
        <v>188.99</v>
      </c>
      <c r="C27" s="14">
        <v>1</v>
      </c>
      <c r="D27" s="6">
        <f t="shared" si="0"/>
        <v>149.3021</v>
      </c>
      <c r="E27" s="6">
        <f t="shared" si="1"/>
        <v>39.687899999999999</v>
      </c>
      <c r="F27" s="15">
        <f t="shared" si="2"/>
        <v>188.99</v>
      </c>
      <c r="G27" s="70"/>
      <c r="H27" s="17"/>
      <c r="I27" s="17"/>
    </row>
    <row r="28" spans="1:10" x14ac:dyDescent="0.25">
      <c r="A28" s="8" t="s">
        <v>41</v>
      </c>
      <c r="B28" s="72">
        <v>185.84</v>
      </c>
      <c r="C28" s="14">
        <v>1</v>
      </c>
      <c r="D28" s="6">
        <f t="shared" si="0"/>
        <v>146.81360000000001</v>
      </c>
      <c r="E28" s="6">
        <f t="shared" si="1"/>
        <v>39.026400000000002</v>
      </c>
      <c r="F28" s="15">
        <f t="shared" si="2"/>
        <v>185.84</v>
      </c>
      <c r="G28" s="70"/>
      <c r="H28" s="17"/>
      <c r="I28" s="17"/>
    </row>
    <row r="29" spans="1:10" x14ac:dyDescent="0.25">
      <c r="A29" s="8" t="s">
        <v>42</v>
      </c>
      <c r="B29" s="72">
        <v>321.04000000000002</v>
      </c>
      <c r="C29" s="14">
        <v>8</v>
      </c>
      <c r="D29" s="6">
        <f t="shared" si="0"/>
        <v>2028.9728</v>
      </c>
      <c r="E29" s="6">
        <f t="shared" si="1"/>
        <v>539.34720000000004</v>
      </c>
      <c r="F29" s="15">
        <f t="shared" si="2"/>
        <v>2568.3200000000002</v>
      </c>
      <c r="G29" s="70"/>
      <c r="H29" s="17"/>
      <c r="I29" s="17"/>
    </row>
    <row r="30" spans="1:10" x14ac:dyDescent="0.25">
      <c r="A30" s="8" t="s">
        <v>43</v>
      </c>
      <c r="B30" s="72">
        <v>733.95</v>
      </c>
      <c r="C30" s="14">
        <v>1</v>
      </c>
      <c r="D30" s="6">
        <f t="shared" si="0"/>
        <v>579.82050000000004</v>
      </c>
      <c r="E30" s="6">
        <f t="shared" si="1"/>
        <v>154.12950000000001</v>
      </c>
      <c r="F30" s="15">
        <f t="shared" si="2"/>
        <v>733.95</v>
      </c>
      <c r="G30" s="70"/>
      <c r="H30" s="17"/>
      <c r="I30" s="17"/>
    </row>
    <row r="31" spans="1:10" x14ac:dyDescent="0.25">
      <c r="A31" s="8" t="s">
        <v>44</v>
      </c>
      <c r="B31" s="72">
        <v>523.95000000000005</v>
      </c>
      <c r="C31" s="14">
        <v>3</v>
      </c>
      <c r="D31" s="6">
        <f t="shared" si="0"/>
        <v>1241.7615000000001</v>
      </c>
      <c r="E31" s="6">
        <f t="shared" si="1"/>
        <v>330.08850000000001</v>
      </c>
      <c r="F31" s="15">
        <f t="shared" si="2"/>
        <v>1571.8500000000001</v>
      </c>
      <c r="G31" s="70"/>
      <c r="H31" s="17"/>
      <c r="I31" s="17"/>
    </row>
    <row r="32" spans="1:10" x14ac:dyDescent="0.25">
      <c r="A32" s="8" t="s">
        <v>45</v>
      </c>
      <c r="B32" s="72">
        <v>196.07</v>
      </c>
      <c r="C32" s="14">
        <v>3</v>
      </c>
      <c r="D32" s="6">
        <f t="shared" si="0"/>
        <v>464.68590000000006</v>
      </c>
      <c r="E32" s="6">
        <f t="shared" si="1"/>
        <v>123.5241</v>
      </c>
      <c r="F32" s="15">
        <f t="shared" si="2"/>
        <v>588.21</v>
      </c>
      <c r="G32" s="70"/>
      <c r="H32" s="17"/>
      <c r="I32" s="17"/>
    </row>
    <row r="33" spans="1:9" x14ac:dyDescent="0.25">
      <c r="A33" s="8" t="s">
        <v>46</v>
      </c>
      <c r="B33" s="71">
        <v>418.95</v>
      </c>
      <c r="C33" s="14">
        <v>3</v>
      </c>
      <c r="D33" s="6">
        <f t="shared" si="0"/>
        <v>992.91149999999993</v>
      </c>
      <c r="E33" s="6">
        <f t="shared" si="1"/>
        <v>263.93849999999998</v>
      </c>
      <c r="F33" s="15">
        <f t="shared" si="2"/>
        <v>1256.8499999999999</v>
      </c>
      <c r="G33" s="70"/>
      <c r="H33" s="4"/>
      <c r="I33" s="4"/>
    </row>
    <row r="34" spans="1:9" x14ac:dyDescent="0.25">
      <c r="A34" s="8" t="s">
        <v>47</v>
      </c>
      <c r="B34" s="71">
        <v>639.45000000000005</v>
      </c>
      <c r="C34" s="14">
        <v>1</v>
      </c>
      <c r="D34" s="6">
        <f t="shared" si="0"/>
        <v>505.16550000000007</v>
      </c>
      <c r="E34" s="6">
        <f t="shared" si="1"/>
        <v>134.28450000000001</v>
      </c>
      <c r="F34" s="15">
        <f t="shared" si="2"/>
        <v>639.45000000000005</v>
      </c>
      <c r="G34" s="70"/>
      <c r="H34" s="4"/>
      <c r="I34" s="4"/>
    </row>
    <row r="35" spans="1:9" x14ac:dyDescent="0.25">
      <c r="A35" s="19" t="s">
        <v>51</v>
      </c>
      <c r="B35" s="71">
        <v>93.45</v>
      </c>
      <c r="C35" s="16">
        <v>1</v>
      </c>
      <c r="D35" s="6">
        <f t="shared" si="0"/>
        <v>73.825500000000005</v>
      </c>
      <c r="E35" s="6">
        <f t="shared" si="1"/>
        <v>19.624500000000001</v>
      </c>
      <c r="F35" s="15">
        <f t="shared" si="2"/>
        <v>93.45</v>
      </c>
      <c r="G35" s="70"/>
      <c r="H35" s="4"/>
      <c r="I35" s="4"/>
    </row>
    <row r="36" spans="1:9" x14ac:dyDescent="0.25">
      <c r="A36" s="20" t="s">
        <v>19</v>
      </c>
      <c r="B36" s="72">
        <v>105</v>
      </c>
      <c r="C36" s="21">
        <v>1</v>
      </c>
      <c r="D36" s="6">
        <f t="shared" si="0"/>
        <v>82.95</v>
      </c>
      <c r="E36" s="6">
        <f t="shared" si="1"/>
        <v>22.05</v>
      </c>
      <c r="F36" s="15">
        <f t="shared" si="2"/>
        <v>105</v>
      </c>
      <c r="G36" s="70"/>
      <c r="H36" s="17"/>
      <c r="I36" s="17"/>
    </row>
    <row r="37" spans="1:9" x14ac:dyDescent="0.25">
      <c r="A37" s="20" t="s">
        <v>48</v>
      </c>
      <c r="B37" s="71">
        <v>303.45</v>
      </c>
      <c r="C37" s="21">
        <v>1</v>
      </c>
      <c r="D37" s="6">
        <f t="shared" si="0"/>
        <v>239.72550000000001</v>
      </c>
      <c r="E37" s="6">
        <f t="shared" si="1"/>
        <v>63.724499999999992</v>
      </c>
      <c r="F37" s="15">
        <f t="shared" si="2"/>
        <v>303.45</v>
      </c>
      <c r="G37" s="70"/>
      <c r="H37" s="4"/>
      <c r="I37" s="4"/>
    </row>
    <row r="38" spans="1:9" ht="16.5" customHeight="1" x14ac:dyDescent="0.25">
      <c r="A38" s="45" t="s">
        <v>49</v>
      </c>
      <c r="B38" s="71">
        <v>37.26</v>
      </c>
      <c r="C38" s="42">
        <v>1</v>
      </c>
      <c r="D38" s="81">
        <v>35.49</v>
      </c>
      <c r="E38" s="41">
        <v>7.45</v>
      </c>
      <c r="F38" s="43">
        <v>28.04</v>
      </c>
      <c r="G38" s="70"/>
      <c r="H38" s="4"/>
      <c r="I38" s="4"/>
    </row>
    <row r="39" spans="1:9" x14ac:dyDescent="0.25">
      <c r="D39" s="40"/>
      <c r="F39" s="44"/>
      <c r="H39" s="4"/>
      <c r="I39" s="4"/>
    </row>
    <row r="40" spans="1:9" x14ac:dyDescent="0.25">
      <c r="A40" s="11" t="s">
        <v>20</v>
      </c>
      <c r="B40" s="12"/>
      <c r="C40" s="12"/>
      <c r="D40" s="4"/>
      <c r="E40" s="12"/>
      <c r="F40" s="13"/>
      <c r="G40" s="4"/>
      <c r="H40" s="4"/>
      <c r="I40" s="4"/>
    </row>
    <row r="41" spans="1:9" x14ac:dyDescent="0.25">
      <c r="A41" s="8"/>
      <c r="B41" s="4"/>
      <c r="C41" s="4"/>
      <c r="D41" s="4"/>
      <c r="E41" s="4"/>
      <c r="F41" s="10"/>
      <c r="G41" s="4"/>
      <c r="H41" s="4"/>
      <c r="I41" s="4"/>
    </row>
    <row r="42" spans="1:9" x14ac:dyDescent="0.25">
      <c r="A42" s="8" t="s">
        <v>21</v>
      </c>
      <c r="B42" s="17">
        <f>8.8 * 12</f>
        <v>105.60000000000001</v>
      </c>
      <c r="C42" s="14">
        <v>3</v>
      </c>
      <c r="D42" s="17">
        <f t="shared" ref="D42:D49" si="3">F42-E42</f>
        <v>250.27199999999999</v>
      </c>
      <c r="E42" s="17">
        <f t="shared" ref="E42:E50" si="4">F42*0.21</f>
        <v>66.528000000000006</v>
      </c>
      <c r="F42" s="22">
        <f t="shared" ref="F42:F50" si="5">B42*C42</f>
        <v>316.8</v>
      </c>
      <c r="G42" s="4"/>
      <c r="H42" s="4"/>
      <c r="I42" s="4"/>
    </row>
    <row r="43" spans="1:9" x14ac:dyDescent="0.25">
      <c r="A43" s="8" t="s">
        <v>22</v>
      </c>
      <c r="B43" s="17">
        <f>273.39*12</f>
        <v>3280.68</v>
      </c>
      <c r="C43" s="14">
        <v>3</v>
      </c>
      <c r="D43" s="17">
        <f t="shared" si="3"/>
        <v>7775.2115999999987</v>
      </c>
      <c r="E43" s="17">
        <f t="shared" si="4"/>
        <v>2066.8283999999999</v>
      </c>
      <c r="F43" s="22">
        <f t="shared" si="5"/>
        <v>9842.0399999999991</v>
      </c>
    </row>
    <row r="44" spans="1:9" x14ac:dyDescent="0.25">
      <c r="A44" s="8" t="s">
        <v>23</v>
      </c>
      <c r="B44" s="17">
        <v>0</v>
      </c>
      <c r="C44" s="14">
        <v>3</v>
      </c>
      <c r="D44" s="17">
        <f t="shared" si="3"/>
        <v>0</v>
      </c>
      <c r="E44" s="17">
        <f t="shared" si="4"/>
        <v>0</v>
      </c>
      <c r="F44" s="22">
        <f t="shared" si="5"/>
        <v>0</v>
      </c>
    </row>
    <row r="45" spans="1:9" x14ac:dyDescent="0.25">
      <c r="A45" s="8" t="s">
        <v>24</v>
      </c>
      <c r="B45" s="17">
        <v>2227</v>
      </c>
      <c r="C45" s="14">
        <v>3</v>
      </c>
      <c r="D45" s="17">
        <f t="shared" si="3"/>
        <v>5277.99</v>
      </c>
      <c r="E45" s="17">
        <f t="shared" si="4"/>
        <v>1403.01</v>
      </c>
      <c r="F45" s="22">
        <f t="shared" si="5"/>
        <v>6681</v>
      </c>
    </row>
    <row r="46" spans="1:9" x14ac:dyDescent="0.25">
      <c r="A46" s="8" t="s">
        <v>25</v>
      </c>
      <c r="B46" s="17">
        <v>0</v>
      </c>
      <c r="C46" s="14">
        <v>3</v>
      </c>
      <c r="D46" s="17">
        <f t="shared" si="3"/>
        <v>0</v>
      </c>
      <c r="E46" s="17">
        <f t="shared" si="4"/>
        <v>0</v>
      </c>
      <c r="F46" s="22">
        <f t="shared" si="5"/>
        <v>0</v>
      </c>
    </row>
    <row r="47" spans="1:9" x14ac:dyDescent="0.25">
      <c r="A47" s="19" t="s">
        <v>52</v>
      </c>
      <c r="B47" s="18">
        <v>149</v>
      </c>
      <c r="C47" s="14">
        <v>3</v>
      </c>
      <c r="D47" s="17">
        <f t="shared" si="3"/>
        <v>353.13</v>
      </c>
      <c r="E47" s="17">
        <f t="shared" si="4"/>
        <v>93.86999999999999</v>
      </c>
      <c r="F47" s="22">
        <f t="shared" si="5"/>
        <v>447</v>
      </c>
    </row>
    <row r="48" spans="1:9" x14ac:dyDescent="0.25">
      <c r="A48" s="8" t="s">
        <v>26</v>
      </c>
      <c r="B48" s="17">
        <v>8.4</v>
      </c>
      <c r="C48" s="14">
        <v>3</v>
      </c>
      <c r="D48" s="17">
        <f t="shared" si="3"/>
        <v>19.908000000000001</v>
      </c>
      <c r="E48" s="17">
        <f t="shared" si="4"/>
        <v>5.2920000000000007</v>
      </c>
      <c r="F48" s="22">
        <f t="shared" si="5"/>
        <v>25.200000000000003</v>
      </c>
    </row>
    <row r="49" spans="1:7" x14ac:dyDescent="0.25">
      <c r="A49" s="8" t="s">
        <v>34</v>
      </c>
      <c r="B49" s="23">
        <v>158.68</v>
      </c>
      <c r="C49" s="14">
        <v>1</v>
      </c>
      <c r="D49" s="17">
        <f t="shared" si="3"/>
        <v>125.35720000000001</v>
      </c>
      <c r="E49" s="17">
        <f t="shared" si="4"/>
        <v>33.322800000000001</v>
      </c>
      <c r="F49" s="22">
        <f t="shared" si="5"/>
        <v>158.68</v>
      </c>
    </row>
    <row r="50" spans="1:7" x14ac:dyDescent="0.25">
      <c r="A50" s="76" t="s">
        <v>53</v>
      </c>
      <c r="B50" s="77">
        <v>84.69</v>
      </c>
      <c r="C50" s="76">
        <v>3</v>
      </c>
      <c r="D50" s="78">
        <f>F50-E50</f>
        <v>200.71530000000001</v>
      </c>
      <c r="E50" s="79">
        <f t="shared" si="4"/>
        <v>53.354699999999994</v>
      </c>
      <c r="F50" s="80">
        <f t="shared" si="5"/>
        <v>254.07</v>
      </c>
    </row>
    <row r="51" spans="1:7" ht="12.75" x14ac:dyDescent="0.2">
      <c r="D51" s="74"/>
      <c r="F51" s="75"/>
    </row>
    <row r="52" spans="1:7" x14ac:dyDescent="0.25">
      <c r="A52" s="11" t="s">
        <v>27</v>
      </c>
      <c r="B52" s="12"/>
      <c r="C52" s="12"/>
      <c r="D52" s="4"/>
      <c r="E52" s="12"/>
      <c r="F52" s="13"/>
    </row>
    <row r="53" spans="1:7" x14ac:dyDescent="0.25">
      <c r="A53" s="8"/>
      <c r="B53" s="4"/>
      <c r="C53" s="4"/>
      <c r="D53" s="4"/>
      <c r="E53" s="4"/>
      <c r="F53" s="10"/>
    </row>
    <row r="54" spans="1:7" x14ac:dyDescent="0.25">
      <c r="A54" s="24" t="s">
        <v>28</v>
      </c>
      <c r="B54" s="25">
        <v>62.99</v>
      </c>
      <c r="C54" s="26">
        <v>3</v>
      </c>
      <c r="D54" s="25">
        <f>F54-E54</f>
        <v>149.28629999999998</v>
      </c>
      <c r="E54" s="25">
        <f>F54*0.21</f>
        <v>39.683700000000002</v>
      </c>
      <c r="F54" s="27">
        <f>B54*C54</f>
        <v>188.97</v>
      </c>
    </row>
    <row r="55" spans="1:7" x14ac:dyDescent="0.25">
      <c r="A55" s="8"/>
      <c r="B55" s="4"/>
      <c r="C55" s="4"/>
      <c r="D55" s="4"/>
      <c r="E55" s="4"/>
      <c r="F55" s="10"/>
    </row>
    <row r="56" spans="1:7" x14ac:dyDescent="0.25">
      <c r="A56" s="8"/>
      <c r="B56" s="4"/>
      <c r="C56" s="4"/>
      <c r="D56" s="9"/>
      <c r="E56" s="4"/>
      <c r="F56" s="10"/>
    </row>
    <row r="57" spans="1:7" ht="15.75" customHeight="1" x14ac:dyDescent="0.25">
      <c r="A57" s="28" t="s">
        <v>29</v>
      </c>
      <c r="B57" s="29">
        <v>80</v>
      </c>
      <c r="C57" s="30">
        <v>40</v>
      </c>
      <c r="D57" s="9"/>
      <c r="E57" s="31"/>
      <c r="F57" s="32">
        <f>B57*C57</f>
        <v>3200</v>
      </c>
    </row>
    <row r="59" spans="1:7" x14ac:dyDescent="0.25">
      <c r="G59" s="4"/>
    </row>
    <row r="60" spans="1:7" ht="15.75" customHeight="1" x14ac:dyDescent="0.25">
      <c r="A60" s="33" t="s">
        <v>30</v>
      </c>
      <c r="B60" s="33" t="s">
        <v>31</v>
      </c>
      <c r="C60" s="4"/>
      <c r="D60" s="4"/>
      <c r="E60" s="4"/>
      <c r="F60" s="4"/>
    </row>
    <row r="61" spans="1:7" ht="12.75" x14ac:dyDescent="0.2"/>
    <row r="62" spans="1:7" x14ac:dyDescent="0.25">
      <c r="A62" s="34" t="s">
        <v>18</v>
      </c>
      <c r="B62" s="35">
        <f>SUM(D22:D37)</f>
        <v>11390.820400000002</v>
      </c>
    </row>
    <row r="63" spans="1:7" x14ac:dyDescent="0.25">
      <c r="A63" s="36" t="s">
        <v>32</v>
      </c>
      <c r="B63" s="37">
        <f>SUM(D42:D50)</f>
        <v>14002.584099999996</v>
      </c>
    </row>
    <row r="64" spans="1:7" ht="15.75" customHeight="1" x14ac:dyDescent="0.25">
      <c r="A64" s="36" t="s">
        <v>29</v>
      </c>
      <c r="B64" s="37">
        <f>F57</f>
        <v>3200</v>
      </c>
    </row>
    <row r="65" spans="1:2" ht="12.75" x14ac:dyDescent="0.2"/>
    <row r="66" spans="1:2" x14ac:dyDescent="0.25">
      <c r="A66" s="34" t="s">
        <v>55</v>
      </c>
      <c r="B66" s="38">
        <f>SUM(B62:B64)</f>
        <v>28593.404499999997</v>
      </c>
    </row>
    <row r="67" spans="1:2" x14ac:dyDescent="0.25">
      <c r="A67" s="34"/>
      <c r="B67" s="34"/>
    </row>
    <row r="68" spans="1:2" x14ac:dyDescent="0.25">
      <c r="A68" s="34" t="s">
        <v>56</v>
      </c>
      <c r="B68" s="38">
        <f>(B66/100) * 21</f>
        <v>6004.6149449999994</v>
      </c>
    </row>
    <row r="69" spans="1:2" x14ac:dyDescent="0.25">
      <c r="A69" s="34"/>
      <c r="B69" s="34"/>
    </row>
    <row r="70" spans="1:2" ht="15.75" customHeight="1" x14ac:dyDescent="0.25">
      <c r="A70" s="36" t="s">
        <v>57</v>
      </c>
      <c r="B70" s="39">
        <f>B66+B68</f>
        <v>34598.019444999998</v>
      </c>
    </row>
  </sheetData>
  <hyperlinks>
    <hyperlink ref="A7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Quinten</cp:lastModifiedBy>
  <dcterms:modified xsi:type="dcterms:W3CDTF">2020-05-04T08:30:14Z</dcterms:modified>
</cp:coreProperties>
</file>