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/>
  <mc:AlternateContent xmlns:mc="http://schemas.openxmlformats.org/markup-compatibility/2006">
    <mc:Choice Requires="x15">
      <x15ac:absPath xmlns:x15ac="http://schemas.microsoft.com/office/spreadsheetml/2010/11/ac" url="C:\Users\Dries\Documents\GitHub\p2ops-1920-g09\opdracht03\Offertevoorstellen\"/>
    </mc:Choice>
  </mc:AlternateContent>
  <xr:revisionPtr revIDLastSave="0" documentId="13_ncr:1_{B22F75F3-D059-4403-BB80-1DFDF61D0D7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lad1" sheetId="1" r:id="rId1"/>
  </sheets>
  <calcPr calcId="191029"/>
</workbook>
</file>

<file path=xl/calcChain.xml><?xml version="1.0" encoding="utf-8"?>
<calcChain xmlns="http://schemas.openxmlformats.org/spreadsheetml/2006/main">
  <c r="B63" i="1" l="1"/>
  <c r="F50" i="1"/>
  <c r="E50" i="1" s="1"/>
  <c r="D50" i="1" l="1"/>
  <c r="F38" i="1"/>
  <c r="E38" i="1" s="1"/>
  <c r="F57" i="1"/>
  <c r="B64" i="1" s="1"/>
  <c r="F54" i="1"/>
  <c r="E54" i="1" s="1"/>
  <c r="D54" i="1" s="1"/>
  <c r="F49" i="1"/>
  <c r="E49" i="1"/>
  <c r="F48" i="1"/>
  <c r="E48" i="1" s="1"/>
  <c r="F47" i="1"/>
  <c r="E47" i="1" s="1"/>
  <c r="D47" i="1" s="1"/>
  <c r="F46" i="1"/>
  <c r="E46" i="1" s="1"/>
  <c r="F45" i="1"/>
  <c r="E45" i="1"/>
  <c r="F44" i="1"/>
  <c r="E44" i="1" s="1"/>
  <c r="D44" i="1" s="1"/>
  <c r="B43" i="1"/>
  <c r="F43" i="1" s="1"/>
  <c r="B42" i="1"/>
  <c r="F42" i="1" s="1"/>
  <c r="E42" i="1" s="1"/>
  <c r="F36" i="1"/>
  <c r="E36" i="1" s="1"/>
  <c r="D36" i="1" s="1"/>
  <c r="F35" i="1"/>
  <c r="E35" i="1" s="1"/>
  <c r="D35" i="1" s="1"/>
  <c r="F34" i="1"/>
  <c r="E34" i="1" s="1"/>
  <c r="D34" i="1" s="1"/>
  <c r="F33" i="1"/>
  <c r="E33" i="1" s="1"/>
  <c r="F32" i="1"/>
  <c r="E32" i="1" s="1"/>
  <c r="D32" i="1" s="1"/>
  <c r="F31" i="1"/>
  <c r="E31" i="1" s="1"/>
  <c r="F30" i="1"/>
  <c r="E30" i="1" s="1"/>
  <c r="D30" i="1" s="1"/>
  <c r="F29" i="1"/>
  <c r="F28" i="1"/>
  <c r="E28" i="1" s="1"/>
  <c r="D28" i="1" s="1"/>
  <c r="F27" i="1"/>
  <c r="E27" i="1" s="1"/>
  <c r="F26" i="1"/>
  <c r="F25" i="1"/>
  <c r="E25" i="1" s="1"/>
  <c r="D25" i="1" s="1"/>
  <c r="F24" i="1"/>
  <c r="E24" i="1" s="1"/>
  <c r="D24" i="1" s="1"/>
  <c r="F23" i="1"/>
  <c r="E23" i="1" s="1"/>
  <c r="F22" i="1"/>
  <c r="E22" i="1" s="1"/>
  <c r="D22" i="1" s="1"/>
  <c r="E29" i="1" l="1"/>
  <c r="D29" i="1" s="1"/>
  <c r="D45" i="1"/>
  <c r="D33" i="1"/>
  <c r="E26" i="1"/>
  <c r="D26" i="1" s="1"/>
  <c r="D46" i="1"/>
  <c r="D27" i="1"/>
  <c r="D38" i="1"/>
  <c r="D48" i="1"/>
  <c r="D23" i="1"/>
  <c r="D49" i="1"/>
  <c r="D31" i="1"/>
  <c r="E43" i="1"/>
  <c r="D43" i="1" s="1"/>
  <c r="D42" i="1"/>
  <c r="B62" i="1" l="1"/>
  <c r="B66" i="1" l="1"/>
  <c r="B68" i="1" s="1"/>
  <c r="B70" i="1" s="1"/>
</calcChain>
</file>

<file path=xl/sharedStrings.xml><?xml version="1.0" encoding="utf-8"?>
<sst xmlns="http://schemas.openxmlformats.org/spreadsheetml/2006/main" count="60" uniqueCount="58">
  <si>
    <t>Offertenr. :</t>
  </si>
  <si>
    <t>Voskenslaan 270</t>
  </si>
  <si>
    <t>Offertedatum :</t>
  </si>
  <si>
    <t>9000 Gent</t>
  </si>
  <si>
    <t>Offerte geldig tot:</t>
  </si>
  <si>
    <t>June 24, 2020</t>
  </si>
  <si>
    <t>groep9IT@it.be</t>
  </si>
  <si>
    <t>groep9IT.be</t>
  </si>
  <si>
    <t>Immo Bocha</t>
  </si>
  <si>
    <t>Thonissenlaan 21, Bus 1</t>
  </si>
  <si>
    <t>3500 Hasselt</t>
  </si>
  <si>
    <t>0493 86 68 07</t>
  </si>
  <si>
    <t>Product</t>
  </si>
  <si>
    <t>Prijs per stuk</t>
  </si>
  <si>
    <t>Aantal</t>
  </si>
  <si>
    <t>Prijs Excl BTW</t>
  </si>
  <si>
    <t>BTW</t>
  </si>
  <si>
    <t>Totaal Incl BTW</t>
  </si>
  <si>
    <t>Hardware</t>
  </si>
  <si>
    <t>LED Display (3xA3)</t>
  </si>
  <si>
    <t>Bekabeling</t>
  </si>
  <si>
    <t>Software - Prijs per jaar</t>
  </si>
  <si>
    <t>Office 365 Business</t>
  </si>
  <si>
    <t xml:space="preserve">Sketch-up  </t>
  </si>
  <si>
    <t>Gimp</t>
  </si>
  <si>
    <t>Autocad</t>
  </si>
  <si>
    <t>digiKAM</t>
  </si>
  <si>
    <t>Onedrive</t>
  </si>
  <si>
    <t>Software - Eenmalige aankoop</t>
  </si>
  <si>
    <t>Werkuren</t>
  </si>
  <si>
    <t>Beschrijving</t>
  </si>
  <si>
    <t>Bedrag</t>
  </si>
  <si>
    <t>Software</t>
  </si>
  <si>
    <t>Offerte 2</t>
  </si>
  <si>
    <t>Televisie (75 inch) Samsung QE75q60r</t>
  </si>
  <si>
    <t>Draagbare telefoon Gigaset a670a Trio</t>
  </si>
  <si>
    <t>Laptop (15 inch) Lenovo thinkpad p1 - 20Qt000Lmb</t>
  </si>
  <si>
    <t>Fototoestel canon-eos-4000d</t>
  </si>
  <si>
    <t>Laser office printer canon-i-sensys-lbp664cx</t>
  </si>
  <si>
    <t>Printer (all-in one) /epson-workforce-pro-wf-c5710dwf</t>
  </si>
  <si>
    <t>Beveiligingssysteem Gigaset Smart home systeem</t>
  </si>
  <si>
    <t>NAS-Systeem Synology DS718+ en 2X3TB WD red drives</t>
  </si>
  <si>
    <t>27 inch scherm (kleuraccuraat) BenQ SW271</t>
  </si>
  <si>
    <t>Docking laptop Lenovo ThinkPad Hybride Usb C</t>
  </si>
  <si>
    <t>Smartphone Samsung Galaxy S10 128GB</t>
  </si>
  <si>
    <t>Tablet Apple iPad Pro (2020) 11 inch 256 GB</t>
  </si>
  <si>
    <t>Acces points Ubiquiti Unifi UAP-nanoHD</t>
  </si>
  <si>
    <t>Router TP-Link TL-R470T+</t>
  </si>
  <si>
    <t>Internet- + gsm-abonnement Telenet Business</t>
  </si>
  <si>
    <t>PaintShopPro 2020</t>
  </si>
  <si>
    <t>Totaal voorstel 2, exclusief BTW</t>
  </si>
  <si>
    <t>BTW voorstel 2</t>
  </si>
  <si>
    <t>Totaal voorstel 2, inclusief BTW</t>
  </si>
  <si>
    <t>Mevrouw Criel</t>
  </si>
  <si>
    <t>Switch Cisco SG250-18</t>
  </si>
  <si>
    <t>Google Nik  ColorEfexPro</t>
  </si>
  <si>
    <t>Adobe creative cloud Photoshop + lightroom</t>
  </si>
  <si>
    <t>SolidIT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</si>
</sst>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\ * #,##0.00_-;\-&quot;€&quot;\ * #,##0.00_-;_-&quot;€&quot;\ * &quot;-&quot;??_-;_-@_-"/>
    <numFmt numFmtId="164" formatCode="yyyy\-mm"/>
    <numFmt numFmtId="165" formatCode="mmmm\ d\,\ yyyy"/>
    <numFmt numFmtId="166" formatCode="_ &quot;€&quot;\ * #,##0.00_ ;_ &quot;€&quot;\ * \-#,##0.00_ ;_ &quot;€&quot;\ * &quot;-&quot;??_ ;_ @_ "/>
    <numFmt numFmtId="167" formatCode="_ [$€-2]\ * #,##0.00_ ;_ [$€-2]\ * \-#,##0.00_ ;_ [$€-2]\ * &quot;-&quot;??_ ;_ @_ "/>
    <numFmt numFmtId="168" formatCode="_-[$€-813]\ * #,##0.00_-;\-[$€-813]\ * #,##0.00_-;_-[$€-813]\ * &quot;-&quot;??_-;_-@_-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i/>
      <sz val="10"/>
      <color rgb="FFE26B0A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1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/>
    <xf numFmtId="166" fontId="5" fillId="0" borderId="0" xfId="0" applyNumberFormat="1" applyFont="1" applyAlignment="1">
      <alignment horizontal="right"/>
    </xf>
    <xf numFmtId="0" fontId="4" fillId="4" borderId="3" xfId="0" applyFont="1" applyFill="1" applyBorder="1" applyAlignment="1"/>
    <xf numFmtId="166" fontId="3" fillId="0" borderId="3" xfId="0" applyNumberFormat="1" applyFont="1" applyBorder="1" applyAlignment="1"/>
    <xf numFmtId="166" fontId="3" fillId="0" borderId="0" xfId="0" applyNumberFormat="1" applyFont="1" applyAlignment="1"/>
    <xf numFmtId="166" fontId="3" fillId="0" borderId="4" xfId="0" applyNumberFormat="1" applyFont="1" applyBorder="1" applyAlignment="1"/>
    <xf numFmtId="166" fontId="3" fillId="0" borderId="1" xfId="0" applyNumberFormat="1" applyFont="1" applyBorder="1" applyAlignment="1"/>
    <xf numFmtId="166" fontId="5" fillId="0" borderId="1" xfId="0" applyNumberFormat="1" applyFont="1" applyBorder="1" applyAlignment="1">
      <alignment horizontal="right"/>
    </xf>
    <xf numFmtId="0" fontId="3" fillId="0" borderId="5" xfId="0" applyFont="1" applyBorder="1" applyAlignment="1"/>
    <xf numFmtId="0" fontId="3" fillId="0" borderId="0" xfId="0" applyFont="1" applyAlignment="1">
      <alignment horizontal="right"/>
    </xf>
    <xf numFmtId="166" fontId="3" fillId="0" borderId="0" xfId="0" applyNumberFormat="1" applyFont="1" applyAlignment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3" fillId="0" borderId="6" xfId="0" applyFont="1" applyBorder="1" applyAlignment="1"/>
    <xf numFmtId="0" fontId="2" fillId="4" borderId="2" xfId="0" applyFont="1" applyFill="1" applyBorder="1" applyAlignment="1"/>
    <xf numFmtId="166" fontId="5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5" fillId="0" borderId="6" xfId="0" applyNumberFormat="1" applyFont="1" applyBorder="1" applyAlignment="1">
      <alignment horizontal="right"/>
    </xf>
    <xf numFmtId="0" fontId="2" fillId="4" borderId="0" xfId="0" applyFont="1" applyFill="1" applyAlignment="1"/>
    <xf numFmtId="0" fontId="1" fillId="0" borderId="5" xfId="0" applyFont="1" applyBorder="1" applyAlignment="1"/>
    <xf numFmtId="0" fontId="3" fillId="0" borderId="5" xfId="0" applyFont="1" applyBorder="1" applyAlignment="1"/>
    <xf numFmtId="167" fontId="3" fillId="0" borderId="0" xfId="0" applyNumberFormat="1" applyFont="1" applyBorder="1" applyAlignment="1">
      <alignment horizontal="right"/>
    </xf>
    <xf numFmtId="0" fontId="0" fillId="0" borderId="7" xfId="0" applyFont="1" applyBorder="1" applyAlignment="1"/>
    <xf numFmtId="0" fontId="0" fillId="0" borderId="8" xfId="0" applyFont="1" applyBorder="1" applyAlignment="1"/>
    <xf numFmtId="168" fontId="6" fillId="0" borderId="0" xfId="0" applyNumberFormat="1" applyFont="1" applyAlignment="1"/>
    <xf numFmtId="0" fontId="8" fillId="0" borderId="0" xfId="0" applyFont="1" applyAlignment="1"/>
    <xf numFmtId="168" fontId="7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9" xfId="0" applyFont="1" applyBorder="1" applyAlignment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11" fillId="0" borderId="5" xfId="0" applyNumberFormat="1" applyFont="1" applyBorder="1" applyAlignment="1">
      <alignment horizontal="right"/>
    </xf>
    <xf numFmtId="166" fontId="11" fillId="0" borderId="5" xfId="0" applyNumberFormat="1" applyFont="1" applyBorder="1" applyAlignment="1">
      <alignment horizontal="right"/>
    </xf>
    <xf numFmtId="0" fontId="12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5" borderId="10" xfId="0" applyFont="1" applyFill="1" applyBorder="1" applyAlignment="1"/>
    <xf numFmtId="0" fontId="13" fillId="5" borderId="0" xfId="0" applyFont="1" applyFill="1" applyAlignment="1"/>
    <xf numFmtId="0" fontId="13" fillId="5" borderId="11" xfId="0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0" fontId="13" fillId="5" borderId="13" xfId="0" applyFont="1" applyFill="1" applyBorder="1" applyAlignment="1"/>
    <xf numFmtId="0" fontId="13" fillId="5" borderId="14" xfId="0" applyFont="1" applyFill="1" applyBorder="1" applyAlignment="1">
      <alignment horizontal="right"/>
    </xf>
    <xf numFmtId="165" fontId="13" fillId="5" borderId="15" xfId="0" applyNumberFormat="1" applyFont="1" applyFill="1" applyBorder="1" applyAlignment="1">
      <alignment horizontal="right"/>
    </xf>
    <xf numFmtId="0" fontId="14" fillId="5" borderId="0" xfId="0" applyFont="1" applyFill="1" applyAlignment="1"/>
    <xf numFmtId="0" fontId="13" fillId="5" borderId="16" xfId="0" applyFont="1" applyFill="1" applyBorder="1" applyAlignment="1">
      <alignment horizontal="right"/>
    </xf>
    <xf numFmtId="0" fontId="13" fillId="5" borderId="17" xfId="0" applyFont="1" applyFill="1" applyBorder="1" applyAlignment="1">
      <alignment horizontal="right"/>
    </xf>
    <xf numFmtId="0" fontId="14" fillId="5" borderId="13" xfId="0" applyFont="1" applyFill="1" applyBorder="1" applyAlignment="1"/>
    <xf numFmtId="0" fontId="9" fillId="5" borderId="0" xfId="0" applyFont="1" applyFill="1" applyAlignment="1"/>
    <xf numFmtId="0" fontId="15" fillId="5" borderId="13" xfId="0" applyFont="1" applyFill="1" applyBorder="1" applyAlignment="1"/>
    <xf numFmtId="0" fontId="13" fillId="5" borderId="18" xfId="0" applyFont="1" applyFill="1" applyBorder="1" applyAlignment="1">
      <alignment horizontal="left"/>
    </xf>
    <xf numFmtId="0" fontId="13" fillId="5" borderId="0" xfId="0" applyFont="1" applyFill="1" applyAlignment="1">
      <alignment vertical="top"/>
    </xf>
    <xf numFmtId="0" fontId="13" fillId="5" borderId="0" xfId="0" applyFont="1" applyFill="1" applyAlignment="1">
      <alignment horizontal="right" vertical="top"/>
    </xf>
    <xf numFmtId="0" fontId="16" fillId="5" borderId="0" xfId="0" applyFont="1" applyFill="1" applyAlignment="1">
      <alignment horizontal="right" vertical="top"/>
    </xf>
    <xf numFmtId="0" fontId="17" fillId="5" borderId="0" xfId="0" applyFont="1" applyFill="1" applyAlignment="1"/>
    <xf numFmtId="0" fontId="13" fillId="5" borderId="0" xfId="0" applyFont="1" applyFill="1" applyAlignment="1">
      <alignment horizontal="right"/>
    </xf>
    <xf numFmtId="0" fontId="13" fillId="5" borderId="10" xfId="0" applyFont="1" applyFill="1" applyBorder="1" applyAlignment="1"/>
    <xf numFmtId="0" fontId="13" fillId="5" borderId="18" xfId="0" applyFont="1" applyFill="1" applyBorder="1" applyAlignment="1"/>
    <xf numFmtId="44" fontId="0" fillId="0" borderId="0" xfId="0" applyNumberFormat="1" applyFont="1" applyAlignment="1"/>
    <xf numFmtId="168" fontId="3" fillId="0" borderId="0" xfId="0" applyNumberFormat="1" applyFont="1" applyAlignment="1"/>
    <xf numFmtId="168" fontId="3" fillId="0" borderId="0" xfId="0" applyNumberFormat="1" applyFont="1" applyBorder="1" applyAlignment="1"/>
    <xf numFmtId="168" fontId="3" fillId="0" borderId="0" xfId="1" applyNumberFormat="1" applyFont="1" applyAlignment="1"/>
    <xf numFmtId="168" fontId="3" fillId="0" borderId="1" xfId="1" applyNumberFormat="1" applyFont="1" applyBorder="1" applyAlignme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oep9it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0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56" customWidth="1"/>
    <col min="2" max="2" width="20.140625" customWidth="1"/>
    <col min="3" max="3" width="23.28515625" customWidth="1"/>
    <col min="4" max="4" width="18.42578125" customWidth="1"/>
    <col min="5" max="5" width="21.140625" customWidth="1"/>
    <col min="6" max="6" width="15.85546875" bestFit="1" customWidth="1"/>
    <col min="7" max="7" width="20.28515625" customWidth="1"/>
  </cols>
  <sheetData>
    <row r="1" spans="1:4" ht="25.5" x14ac:dyDescent="0.35">
      <c r="A1" s="1"/>
      <c r="B1" s="43" t="s">
        <v>33</v>
      </c>
      <c r="C1" s="1"/>
      <c r="D1" s="1"/>
    </row>
    <row r="2" spans="1:4" ht="12.75" x14ac:dyDescent="0.2">
      <c r="A2" s="1"/>
      <c r="B2" s="1"/>
      <c r="C2" s="1"/>
      <c r="D2" s="1"/>
    </row>
    <row r="3" spans="1:4" ht="12.75" x14ac:dyDescent="0.2">
      <c r="A3" s="52" t="s">
        <v>57</v>
      </c>
      <c r="B3" s="53"/>
      <c r="C3" s="54" t="s">
        <v>0</v>
      </c>
      <c r="D3" s="55">
        <v>43945</v>
      </c>
    </row>
    <row r="4" spans="1:4" ht="12.75" x14ac:dyDescent="0.2">
      <c r="A4" s="56" t="s">
        <v>1</v>
      </c>
      <c r="B4" s="53"/>
      <c r="C4" s="57" t="s">
        <v>2</v>
      </c>
      <c r="D4" s="58">
        <v>43945</v>
      </c>
    </row>
    <row r="5" spans="1:4" ht="12.75" x14ac:dyDescent="0.2">
      <c r="A5" s="56" t="s">
        <v>3</v>
      </c>
      <c r="B5" s="59"/>
      <c r="C5" s="60" t="s">
        <v>4</v>
      </c>
      <c r="D5" s="61" t="s">
        <v>5</v>
      </c>
    </row>
    <row r="6" spans="1:4" ht="12.75" x14ac:dyDescent="0.2">
      <c r="A6" s="62" t="s">
        <v>6</v>
      </c>
      <c r="B6" s="63"/>
      <c r="C6" s="63"/>
      <c r="D6" s="63"/>
    </row>
    <row r="7" spans="1:4" ht="12.75" x14ac:dyDescent="0.2">
      <c r="A7" s="64" t="s">
        <v>7</v>
      </c>
      <c r="B7" s="63"/>
      <c r="C7" s="63"/>
      <c r="D7" s="63"/>
    </row>
    <row r="8" spans="1:4" ht="12.75" x14ac:dyDescent="0.2">
      <c r="A8" s="65">
        <v>478827652</v>
      </c>
      <c r="B8" s="66"/>
      <c r="C8" s="67"/>
      <c r="D8" s="68"/>
    </row>
    <row r="9" spans="1:4" ht="12.75" x14ac:dyDescent="0.2">
      <c r="A9" s="69"/>
      <c r="B9" s="69"/>
      <c r="C9" s="69"/>
      <c r="D9" s="70"/>
    </row>
    <row r="10" spans="1:4" ht="12.75" x14ac:dyDescent="0.2">
      <c r="A10" s="71" t="s">
        <v>53</v>
      </c>
      <c r="B10" s="53"/>
      <c r="C10" s="69"/>
      <c r="D10" s="69"/>
    </row>
    <row r="11" spans="1:4" ht="12.75" x14ac:dyDescent="0.2">
      <c r="A11" s="56" t="s">
        <v>8</v>
      </c>
      <c r="B11" s="53"/>
      <c r="C11" s="69"/>
      <c r="D11" s="69"/>
    </row>
    <row r="12" spans="1:4" ht="12.75" x14ac:dyDescent="0.2">
      <c r="A12" s="56" t="s">
        <v>9</v>
      </c>
      <c r="B12" s="53"/>
      <c r="C12" s="69"/>
      <c r="D12" s="69"/>
    </row>
    <row r="13" spans="1:4" ht="12.75" x14ac:dyDescent="0.2">
      <c r="A13" s="56" t="s">
        <v>10</v>
      </c>
      <c r="B13" s="53"/>
      <c r="C13" s="69"/>
      <c r="D13" s="69"/>
    </row>
    <row r="14" spans="1:4" ht="12.75" x14ac:dyDescent="0.2">
      <c r="A14" s="72" t="s">
        <v>11</v>
      </c>
      <c r="B14" s="53"/>
      <c r="C14" s="69"/>
      <c r="D14" s="69"/>
    </row>
    <row r="18" spans="1:7" ht="15.75" customHeight="1" x14ac:dyDescent="0.25">
      <c r="A18" s="2" t="s">
        <v>12</v>
      </c>
      <c r="B18" s="45" t="s">
        <v>13</v>
      </c>
      <c r="C18" s="45" t="s">
        <v>14</v>
      </c>
      <c r="D18" s="45" t="s">
        <v>15</v>
      </c>
      <c r="E18" s="45" t="s">
        <v>16</v>
      </c>
      <c r="F18" s="46" t="s">
        <v>17</v>
      </c>
    </row>
    <row r="19" spans="1:7" ht="15.75" customHeight="1" x14ac:dyDescent="0.25">
      <c r="A19" s="3"/>
      <c r="B19" s="3"/>
      <c r="C19" s="3"/>
      <c r="D19" s="4"/>
      <c r="E19" s="3"/>
      <c r="F19" s="5"/>
    </row>
    <row r="20" spans="1:7" ht="15.75" customHeight="1" x14ac:dyDescent="0.25">
      <c r="A20" s="6" t="s">
        <v>18</v>
      </c>
      <c r="B20" s="7"/>
      <c r="C20" s="7"/>
      <c r="D20" s="3"/>
      <c r="E20" s="7"/>
      <c r="F20" s="8"/>
    </row>
    <row r="21" spans="1:7" ht="15.75" customHeight="1" x14ac:dyDescent="0.25">
      <c r="A21" s="3"/>
      <c r="B21" s="3"/>
      <c r="C21" s="3"/>
      <c r="D21" s="3"/>
      <c r="E21" s="3"/>
      <c r="F21" s="5"/>
    </row>
    <row r="22" spans="1:7" ht="15.75" customHeight="1" x14ac:dyDescent="0.25">
      <c r="A22" s="40" t="s">
        <v>34</v>
      </c>
      <c r="B22" s="9">
        <v>1573.95</v>
      </c>
      <c r="C22" s="10">
        <v>2</v>
      </c>
      <c r="D22" s="11">
        <f t="shared" ref="D22:D36" si="0">F22-E22</f>
        <v>2486.8410000000003</v>
      </c>
      <c r="E22" s="11">
        <f t="shared" ref="E22:E36" si="1">F22*0.21</f>
        <v>661.05899999999997</v>
      </c>
      <c r="F22" s="12">
        <f t="shared" ref="F22:F36" si="2">B22*C22</f>
        <v>3147.9</v>
      </c>
      <c r="G22" s="73"/>
    </row>
    <row r="23" spans="1:7" ht="15.75" customHeight="1" x14ac:dyDescent="0.25">
      <c r="A23" s="40" t="s">
        <v>35</v>
      </c>
      <c r="B23" s="9">
        <v>83.989499999999992</v>
      </c>
      <c r="C23" s="10">
        <v>1</v>
      </c>
      <c r="D23" s="11">
        <f t="shared" si="0"/>
        <v>66.351704999999995</v>
      </c>
      <c r="E23" s="11">
        <f t="shared" si="1"/>
        <v>17.637794999999997</v>
      </c>
      <c r="F23" s="12">
        <f t="shared" si="2"/>
        <v>83.989499999999992</v>
      </c>
      <c r="G23" s="73"/>
    </row>
    <row r="24" spans="1:7" ht="15.75" customHeight="1" x14ac:dyDescent="0.25">
      <c r="A24" s="40" t="s">
        <v>36</v>
      </c>
      <c r="B24" s="9">
        <v>2571.4500000000003</v>
      </c>
      <c r="C24" s="10">
        <v>3</v>
      </c>
      <c r="D24" s="11">
        <f t="shared" si="0"/>
        <v>6094.3365000000003</v>
      </c>
      <c r="E24" s="11">
        <f t="shared" si="1"/>
        <v>1620.0135</v>
      </c>
      <c r="F24" s="12">
        <f t="shared" si="2"/>
        <v>7714.35</v>
      </c>
      <c r="G24" s="73"/>
    </row>
    <row r="25" spans="1:7" ht="15.75" customHeight="1" x14ac:dyDescent="0.25">
      <c r="A25" s="40" t="s">
        <v>37</v>
      </c>
      <c r="B25" s="9">
        <v>303.45</v>
      </c>
      <c r="C25" s="10">
        <v>1</v>
      </c>
      <c r="D25" s="11">
        <f t="shared" si="0"/>
        <v>239.72550000000001</v>
      </c>
      <c r="E25" s="11">
        <f t="shared" si="1"/>
        <v>63.724499999999992</v>
      </c>
      <c r="F25" s="12">
        <f t="shared" si="2"/>
        <v>303.45</v>
      </c>
      <c r="G25" s="73"/>
    </row>
    <row r="26" spans="1:7" ht="15.75" customHeight="1" x14ac:dyDescent="0.25">
      <c r="A26" s="40" t="s">
        <v>38</v>
      </c>
      <c r="B26" s="9">
        <v>387.45</v>
      </c>
      <c r="C26" s="10">
        <v>1</v>
      </c>
      <c r="D26" s="11">
        <f t="shared" si="0"/>
        <v>306.08550000000002</v>
      </c>
      <c r="E26" s="11">
        <f t="shared" si="1"/>
        <v>81.364499999999992</v>
      </c>
      <c r="F26" s="12">
        <f t="shared" si="2"/>
        <v>387.45</v>
      </c>
      <c r="G26" s="73"/>
    </row>
    <row r="27" spans="1:7" ht="15.75" customHeight="1" x14ac:dyDescent="0.25">
      <c r="A27" s="40" t="s">
        <v>39</v>
      </c>
      <c r="B27" s="9">
        <v>240.45000000000002</v>
      </c>
      <c r="C27" s="10">
        <v>1</v>
      </c>
      <c r="D27" s="11">
        <f t="shared" si="0"/>
        <v>189.95550000000003</v>
      </c>
      <c r="E27" s="11">
        <f t="shared" si="1"/>
        <v>50.494500000000002</v>
      </c>
      <c r="F27" s="12">
        <f t="shared" si="2"/>
        <v>240.45000000000002</v>
      </c>
      <c r="G27" s="73"/>
    </row>
    <row r="28" spans="1:7" ht="15.75" customHeight="1" x14ac:dyDescent="0.25">
      <c r="A28" s="40" t="s">
        <v>40</v>
      </c>
      <c r="B28" s="9">
        <v>409.5</v>
      </c>
      <c r="C28" s="10">
        <v>1</v>
      </c>
      <c r="D28" s="11">
        <f t="shared" si="0"/>
        <v>323.505</v>
      </c>
      <c r="E28" s="11">
        <f t="shared" si="1"/>
        <v>85.99499999999999</v>
      </c>
      <c r="F28" s="12">
        <f t="shared" si="2"/>
        <v>409.5</v>
      </c>
      <c r="G28" s="73"/>
    </row>
    <row r="29" spans="1:7" ht="15.75" customHeight="1" x14ac:dyDescent="0.25">
      <c r="A29" s="3" t="s">
        <v>19</v>
      </c>
      <c r="B29" s="9">
        <v>321.03750000000002</v>
      </c>
      <c r="C29" s="10">
        <v>8</v>
      </c>
      <c r="D29" s="11">
        <f t="shared" si="0"/>
        <v>2028.9570000000001</v>
      </c>
      <c r="E29" s="11">
        <f t="shared" si="1"/>
        <v>539.34300000000007</v>
      </c>
      <c r="F29" s="12">
        <f t="shared" si="2"/>
        <v>2568.3000000000002</v>
      </c>
      <c r="G29" s="73"/>
    </row>
    <row r="30" spans="1:7" ht="15.75" customHeight="1" x14ac:dyDescent="0.25">
      <c r="A30" s="40" t="s">
        <v>41</v>
      </c>
      <c r="B30" s="13">
        <v>669.9</v>
      </c>
      <c r="C30" s="10">
        <v>1</v>
      </c>
      <c r="D30" s="11">
        <f t="shared" si="0"/>
        <v>529.221</v>
      </c>
      <c r="E30" s="11">
        <f t="shared" si="1"/>
        <v>140.679</v>
      </c>
      <c r="F30" s="12">
        <f t="shared" si="2"/>
        <v>669.9</v>
      </c>
      <c r="G30" s="73"/>
    </row>
    <row r="31" spans="1:7" ht="15.75" customHeight="1" x14ac:dyDescent="0.25">
      <c r="A31" s="40" t="s">
        <v>42</v>
      </c>
      <c r="B31" s="15">
        <v>1154.9055000000001</v>
      </c>
      <c r="C31" s="10">
        <v>3</v>
      </c>
      <c r="D31" s="11">
        <f t="shared" si="0"/>
        <v>2737.1260350000002</v>
      </c>
      <c r="E31" s="11">
        <f t="shared" si="1"/>
        <v>727.59046500000011</v>
      </c>
      <c r="F31" s="12">
        <f t="shared" si="2"/>
        <v>3464.7165000000005</v>
      </c>
      <c r="G31" s="73"/>
    </row>
    <row r="32" spans="1:7" ht="15.75" customHeight="1" x14ac:dyDescent="0.25">
      <c r="A32" s="40" t="s">
        <v>43</v>
      </c>
      <c r="B32" s="15">
        <v>292.95</v>
      </c>
      <c r="C32" s="10">
        <v>3</v>
      </c>
      <c r="D32" s="11">
        <f t="shared" si="0"/>
        <v>694.29149999999993</v>
      </c>
      <c r="E32" s="11">
        <f t="shared" si="1"/>
        <v>184.55849999999998</v>
      </c>
      <c r="F32" s="12">
        <f t="shared" si="2"/>
        <v>878.84999999999991</v>
      </c>
      <c r="G32" s="73"/>
    </row>
    <row r="33" spans="1:7" ht="15.75" customHeight="1" x14ac:dyDescent="0.25">
      <c r="A33" s="40" t="s">
        <v>44</v>
      </c>
      <c r="B33" s="15">
        <v>649.95000000000005</v>
      </c>
      <c r="C33" s="10">
        <v>3</v>
      </c>
      <c r="D33" s="11">
        <f t="shared" si="0"/>
        <v>1540.3815000000002</v>
      </c>
      <c r="E33" s="11">
        <f t="shared" si="1"/>
        <v>409.46850000000001</v>
      </c>
      <c r="F33" s="12">
        <f t="shared" si="2"/>
        <v>1949.8500000000001</v>
      </c>
      <c r="G33" s="73"/>
    </row>
    <row r="34" spans="1:7" ht="15.75" customHeight="1" x14ac:dyDescent="0.25">
      <c r="A34" s="40" t="s">
        <v>45</v>
      </c>
      <c r="B34" s="15">
        <v>1237.95</v>
      </c>
      <c r="C34" s="10">
        <v>1</v>
      </c>
      <c r="D34" s="11">
        <f t="shared" si="0"/>
        <v>977.98050000000012</v>
      </c>
      <c r="E34" s="11">
        <f t="shared" si="1"/>
        <v>259.96949999999998</v>
      </c>
      <c r="F34" s="12">
        <f t="shared" si="2"/>
        <v>1237.95</v>
      </c>
      <c r="G34" s="73"/>
    </row>
    <row r="35" spans="1:7" ht="15.75" customHeight="1" x14ac:dyDescent="0.25">
      <c r="A35" s="14" t="s">
        <v>20</v>
      </c>
      <c r="B35" s="15">
        <v>105</v>
      </c>
      <c r="C35" s="14">
        <v>1</v>
      </c>
      <c r="D35" s="11">
        <f t="shared" si="0"/>
        <v>82.95</v>
      </c>
      <c r="E35" s="11">
        <f t="shared" si="1"/>
        <v>22.05</v>
      </c>
      <c r="F35" s="12">
        <f t="shared" si="2"/>
        <v>105</v>
      </c>
      <c r="G35" s="73"/>
    </row>
    <row r="36" spans="1:7" ht="15.75" customHeight="1" x14ac:dyDescent="0.25">
      <c r="A36" s="40" t="s">
        <v>46</v>
      </c>
      <c r="B36" s="15">
        <v>188.94749999999999</v>
      </c>
      <c r="C36" s="14">
        <v>1</v>
      </c>
      <c r="D36" s="11">
        <f t="shared" si="0"/>
        <v>149.26852500000001</v>
      </c>
      <c r="E36" s="11">
        <f t="shared" si="1"/>
        <v>39.678974999999994</v>
      </c>
      <c r="F36" s="12">
        <f t="shared" si="2"/>
        <v>188.94749999999999</v>
      </c>
      <c r="G36" s="73"/>
    </row>
    <row r="37" spans="1:7" ht="15.75" customHeight="1" x14ac:dyDescent="0.25">
      <c r="A37" s="42" t="s">
        <v>47</v>
      </c>
      <c r="B37" s="39">
        <v>37.264500000000005</v>
      </c>
      <c r="C37" s="3">
        <v>1</v>
      </c>
      <c r="D37" s="36">
        <v>35.49</v>
      </c>
      <c r="E37" s="11">
        <v>7.45</v>
      </c>
      <c r="F37" s="12">
        <v>28.04</v>
      </c>
      <c r="G37" s="73"/>
    </row>
    <row r="38" spans="1:7" x14ac:dyDescent="0.25">
      <c r="A38" s="40" t="s">
        <v>54</v>
      </c>
      <c r="B38" s="41">
        <v>240.45000000000002</v>
      </c>
      <c r="C38" s="40">
        <v>1</v>
      </c>
      <c r="D38" s="11">
        <f t="shared" ref="D38" si="3">F38-E38</f>
        <v>189.95550000000003</v>
      </c>
      <c r="E38" s="11">
        <f t="shared" ref="E38" si="4">F38*0.21</f>
        <v>50.494500000000002</v>
      </c>
      <c r="F38" s="12">
        <f t="shared" ref="F38" si="5">B38*C38</f>
        <v>240.45000000000002</v>
      </c>
      <c r="G38" s="73"/>
    </row>
    <row r="39" spans="1:7" ht="12.75" x14ac:dyDescent="0.2">
      <c r="D39" s="37"/>
      <c r="F39" s="38"/>
    </row>
    <row r="40" spans="1:7" x14ac:dyDescent="0.25">
      <c r="A40" s="16" t="s">
        <v>21</v>
      </c>
      <c r="B40" s="17"/>
      <c r="C40" s="7"/>
      <c r="D40" s="18"/>
      <c r="E40" s="17"/>
      <c r="F40" s="19"/>
    </row>
    <row r="41" spans="1:7" x14ac:dyDescent="0.25">
      <c r="A41" s="3"/>
      <c r="B41" s="18"/>
      <c r="C41" s="3"/>
      <c r="D41" s="18"/>
      <c r="E41" s="18"/>
      <c r="F41" s="20"/>
    </row>
    <row r="42" spans="1:7" x14ac:dyDescent="0.25">
      <c r="A42" s="44" t="s">
        <v>22</v>
      </c>
      <c r="B42" s="13">
        <f>8.8 * 12</f>
        <v>105.60000000000001</v>
      </c>
      <c r="C42" s="10">
        <v>3</v>
      </c>
      <c r="D42" s="13">
        <f t="shared" ref="D42:D50" si="6">F42-E42</f>
        <v>250.27199999999999</v>
      </c>
      <c r="E42" s="13">
        <f t="shared" ref="E42:E50" si="7">F42*0.21</f>
        <v>66.528000000000006</v>
      </c>
      <c r="F42" s="21">
        <f t="shared" ref="F42:F50" si="8">B42*C42</f>
        <v>316.8</v>
      </c>
    </row>
    <row r="43" spans="1:7" x14ac:dyDescent="0.25">
      <c r="A43" s="44" t="s">
        <v>23</v>
      </c>
      <c r="B43" s="13">
        <f>273.39*12</f>
        <v>3280.68</v>
      </c>
      <c r="C43" s="10">
        <v>3</v>
      </c>
      <c r="D43" s="13">
        <f t="shared" si="6"/>
        <v>7775.2115999999987</v>
      </c>
      <c r="E43" s="13">
        <f t="shared" si="7"/>
        <v>2066.8283999999999</v>
      </c>
      <c r="F43" s="21">
        <f t="shared" si="8"/>
        <v>9842.0399999999991</v>
      </c>
    </row>
    <row r="44" spans="1:7" x14ac:dyDescent="0.25">
      <c r="A44" s="44" t="s">
        <v>24</v>
      </c>
      <c r="B44" s="13">
        <v>0</v>
      </c>
      <c r="C44" s="10">
        <v>3</v>
      </c>
      <c r="D44" s="13">
        <f t="shared" si="6"/>
        <v>0</v>
      </c>
      <c r="E44" s="13">
        <f t="shared" si="7"/>
        <v>0</v>
      </c>
      <c r="F44" s="21">
        <f t="shared" si="8"/>
        <v>0</v>
      </c>
    </row>
    <row r="45" spans="1:7" x14ac:dyDescent="0.25">
      <c r="A45" s="44" t="s">
        <v>25</v>
      </c>
      <c r="B45" s="13">
        <v>2227</v>
      </c>
      <c r="C45" s="10">
        <v>3</v>
      </c>
      <c r="D45" s="13">
        <f t="shared" si="6"/>
        <v>5277.99</v>
      </c>
      <c r="E45" s="13">
        <f t="shared" si="7"/>
        <v>1403.01</v>
      </c>
      <c r="F45" s="21">
        <f t="shared" si="8"/>
        <v>6681</v>
      </c>
    </row>
    <row r="46" spans="1:7" x14ac:dyDescent="0.25">
      <c r="A46" s="44" t="s">
        <v>26</v>
      </c>
      <c r="B46" s="13">
        <v>0</v>
      </c>
      <c r="C46" s="10">
        <v>3</v>
      </c>
      <c r="D46" s="13">
        <f t="shared" si="6"/>
        <v>0</v>
      </c>
      <c r="E46" s="13">
        <f t="shared" si="7"/>
        <v>0</v>
      </c>
      <c r="F46" s="21">
        <f t="shared" si="8"/>
        <v>0</v>
      </c>
    </row>
    <row r="47" spans="1:7" x14ac:dyDescent="0.25">
      <c r="A47" s="44" t="s">
        <v>55</v>
      </c>
      <c r="B47" s="13">
        <v>149</v>
      </c>
      <c r="C47" s="23">
        <v>3</v>
      </c>
      <c r="D47" s="13">
        <f t="shared" si="6"/>
        <v>353.13</v>
      </c>
      <c r="E47" s="13">
        <f t="shared" si="7"/>
        <v>93.86999999999999</v>
      </c>
      <c r="F47" s="21">
        <f t="shared" si="8"/>
        <v>447</v>
      </c>
    </row>
    <row r="48" spans="1:7" x14ac:dyDescent="0.25">
      <c r="A48" s="44" t="s">
        <v>27</v>
      </c>
      <c r="B48" s="13">
        <v>8.4</v>
      </c>
      <c r="C48" s="10">
        <v>3</v>
      </c>
      <c r="D48" s="13">
        <f t="shared" si="6"/>
        <v>19.908000000000001</v>
      </c>
      <c r="E48" s="13">
        <f t="shared" si="7"/>
        <v>5.2920000000000007</v>
      </c>
      <c r="F48" s="21">
        <f t="shared" si="8"/>
        <v>25.200000000000003</v>
      </c>
    </row>
    <row r="49" spans="1:7" x14ac:dyDescent="0.25">
      <c r="A49" s="44" t="s">
        <v>48</v>
      </c>
      <c r="B49" s="24">
        <v>209.6</v>
      </c>
      <c r="C49" s="14">
        <v>1</v>
      </c>
      <c r="D49" s="13">
        <f t="shared" si="6"/>
        <v>165.584</v>
      </c>
      <c r="E49" s="13">
        <f t="shared" si="7"/>
        <v>44.015999999999998</v>
      </c>
      <c r="F49" s="21">
        <f t="shared" si="8"/>
        <v>209.6</v>
      </c>
    </row>
    <row r="50" spans="1:7" x14ac:dyDescent="0.25">
      <c r="A50" s="3" t="s">
        <v>56</v>
      </c>
      <c r="B50" s="74">
        <v>84.69</v>
      </c>
      <c r="C50" s="3">
        <v>3</v>
      </c>
      <c r="D50" s="75">
        <f>F50-E50</f>
        <v>200.71530000000001</v>
      </c>
      <c r="E50" s="76">
        <f t="shared" si="7"/>
        <v>53.354699999999994</v>
      </c>
      <c r="F50" s="77">
        <f t="shared" si="8"/>
        <v>254.07</v>
      </c>
    </row>
    <row r="51" spans="1:7" ht="12.75" x14ac:dyDescent="0.2">
      <c r="D51" s="37"/>
      <c r="F51" s="38"/>
    </row>
    <row r="52" spans="1:7" x14ac:dyDescent="0.25">
      <c r="A52" s="16" t="s">
        <v>28</v>
      </c>
      <c r="B52" s="25"/>
      <c r="C52" s="25"/>
      <c r="E52" s="25"/>
      <c r="F52" s="26"/>
    </row>
    <row r="53" spans="1:7" x14ac:dyDescent="0.25">
      <c r="A53" s="3"/>
      <c r="B53" s="3"/>
      <c r="C53" s="3"/>
      <c r="D53" s="3"/>
      <c r="E53" s="3"/>
      <c r="F53" s="5"/>
    </row>
    <row r="54" spans="1:7" x14ac:dyDescent="0.25">
      <c r="A54" s="40" t="s">
        <v>49</v>
      </c>
      <c r="B54" s="13">
        <v>62.99</v>
      </c>
      <c r="C54" s="10">
        <v>3</v>
      </c>
      <c r="D54" s="13">
        <f>F54-E54</f>
        <v>149.28629999999998</v>
      </c>
      <c r="E54" s="13">
        <f>F54*0.21</f>
        <v>39.683700000000002</v>
      </c>
      <c r="F54" s="21">
        <f>B54*C54</f>
        <v>188.97</v>
      </c>
    </row>
    <row r="55" spans="1:7" x14ac:dyDescent="0.25">
      <c r="C55" s="3"/>
      <c r="D55" s="3"/>
      <c r="E55" s="3"/>
      <c r="F55" s="5"/>
    </row>
    <row r="56" spans="1:7" x14ac:dyDescent="0.25">
      <c r="A56" s="27"/>
      <c r="B56" s="27"/>
      <c r="C56" s="4"/>
      <c r="D56" s="4"/>
      <c r="E56" s="4"/>
      <c r="F56" s="28"/>
    </row>
    <row r="57" spans="1:7" x14ac:dyDescent="0.25">
      <c r="A57" s="29" t="s">
        <v>29</v>
      </c>
      <c r="B57" s="30">
        <v>80</v>
      </c>
      <c r="C57" s="31">
        <v>40</v>
      </c>
      <c r="D57" s="4"/>
      <c r="E57" s="4"/>
      <c r="F57" s="32">
        <f>B57*C57</f>
        <v>3200</v>
      </c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</row>
    <row r="60" spans="1:7" ht="12.75" x14ac:dyDescent="0.2">
      <c r="A60" s="33" t="s">
        <v>30</v>
      </c>
      <c r="B60" s="33" t="s">
        <v>31</v>
      </c>
    </row>
    <row r="61" spans="1:7" ht="12.75" x14ac:dyDescent="0.2">
      <c r="A61" s="34"/>
      <c r="B61" s="34"/>
    </row>
    <row r="62" spans="1:7" x14ac:dyDescent="0.25">
      <c r="A62" s="22" t="s">
        <v>18</v>
      </c>
      <c r="B62" s="47">
        <f>SUM(D22:D38)</f>
        <v>18672.422265000001</v>
      </c>
    </row>
    <row r="63" spans="1:7" x14ac:dyDescent="0.25">
      <c r="A63" s="22" t="s">
        <v>32</v>
      </c>
      <c r="B63" s="48">
        <f>SUM(D42:D50)</f>
        <v>14042.810899999997</v>
      </c>
    </row>
    <row r="64" spans="1:7" x14ac:dyDescent="0.25">
      <c r="A64" s="35" t="s">
        <v>29</v>
      </c>
      <c r="B64" s="48">
        <f>F57</f>
        <v>3200</v>
      </c>
    </row>
    <row r="65" spans="1:2" ht="12.75" x14ac:dyDescent="0.2">
      <c r="A65" s="34"/>
      <c r="B65" s="49"/>
    </row>
    <row r="66" spans="1:2" x14ac:dyDescent="0.25">
      <c r="A66" s="51" t="s">
        <v>50</v>
      </c>
      <c r="B66" s="47">
        <f>SUM(B62:B64)</f>
        <v>35915.233164999998</v>
      </c>
    </row>
    <row r="67" spans="1:2" x14ac:dyDescent="0.25">
      <c r="A67" s="22"/>
      <c r="B67" s="50"/>
    </row>
    <row r="68" spans="1:2" x14ac:dyDescent="0.25">
      <c r="A68" s="51" t="s">
        <v>51</v>
      </c>
      <c r="B68" s="47">
        <f>(B66/100) * 21</f>
        <v>7542.1989646499987</v>
      </c>
    </row>
    <row r="69" spans="1:2" ht="15.75" customHeight="1" x14ac:dyDescent="0.25">
      <c r="A69" s="22"/>
      <c r="B69" s="50"/>
    </row>
    <row r="70" spans="1:2" ht="15.75" customHeight="1" x14ac:dyDescent="0.25">
      <c r="A70" s="51" t="s">
        <v>52</v>
      </c>
      <c r="B70" s="48">
        <f>B66+B68</f>
        <v>43457.432129649998</v>
      </c>
    </row>
  </sheetData>
  <hyperlinks>
    <hyperlink ref="A7" r:id="rId1" xr:uid="{8EB392A9-7E39-4057-A9D7-FC9EAC506B6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</cp:lastModifiedBy>
  <dcterms:modified xsi:type="dcterms:W3CDTF">2020-05-03T17:02:44Z</dcterms:modified>
</cp:coreProperties>
</file>