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<sst xmlns="http://schemas.openxmlformats.org/spreadsheetml/2006/main" count="5" uniqueCount="5">
  <si>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</si>
  <si>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</si>
  <si>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</si>
  <si>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</si>
  <si>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238(176x)</t>
  </si>
  <si>
    <t>AVERAGE: 213(198x)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</si>
</sst>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Sheet1!$A$2:$A$177</c:f>
              <c:numCache/>
            </c:numRef>
          </c:cat>
          <c:val>
            <c:numRef>
              <c:f>Sheet1!$B$2:$B$177</c:f>
              <c:numCache/>
            </c:numRef>
          </c:val>
          <c:smooth val="0"/>
        </c:ser>
        <c:marker val="1"/>
        <c:axId val="511717113"/>
        <c:axId val="728739494"/>
      </c:lineChart>
      <c:catAx>
        <c:axId val="51171711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728739494"/>
        <c:crosses val="autoZero"/>
        <c:auto val="1"/>
        <c:lblOffset val="100"/>
        <c:tickLblSkip val="1"/>
        <c:tickMarkSkip val="1"/>
        <c:noMultiLvlLbl val="0"/>
      </c:catAx>
      <c:valAx>
        <c:axId val="728739494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511717113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Sheet1!$C$2:$C$199</c:f>
              <c:numCache/>
            </c:numRef>
          </c:cat>
          <c:val>
            <c:numRef>
              <c:f>Sheet1!$E$2:$E$199</c:f>
              <c:numCache/>
            </c:numRef>
          </c:val>
          <c:smooth val="0"/>
        </c:ser>
        <c:marker val="1"/>
        <c:axId val="2005733474"/>
        <c:axId val="6750210"/>
      </c:lineChart>
      <c:catAx>
        <c:axId val="200573347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6750210"/>
        <c:crosses val="autoZero"/>
        <c:auto val="1"/>
        <c:lblOffset val="100"/>
        <c:tickLblSkip val="1"/>
        <c:tickMarkSkip val="1"/>
        <c:noMultiLvlLbl val="0"/>
      </c:catAx>
      <c:valAx>
        <c:axId val="675021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00573347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200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570</f>
        <v>570</v>
      </c>
      <c r="B2" s="21">
        <f>13</f>
        <v>13</v>
      </c>
      <c r="C2" s="21">
        <f>531</f>
        <v>531</v>
      </c>
      <c r="D2" s="21">
        <f>4384</f>
        <v>4384</v>
      </c>
      <c r="E2" s="21">
        <f>4.28125</f>
        <v>4.28125</v>
      </c>
      <c r="G2" s="21">
        <f>238</f>
        <v>238</v>
      </c>
    </row>
    <row r="3">
      <c r="A3" s="21">
        <f>826</f>
        <v>826</v>
      </c>
      <c r="B3" s="21">
        <f>20</f>
        <v>20</v>
      </c>
      <c r="C3" s="21">
        <f>701</f>
        <v>701</v>
      </c>
      <c r="D3" s="21">
        <f>15935</f>
        <v>15935</v>
      </c>
      <c r="E3" s="21">
        <f>15.5615234375</f>
        <v>15.5615234375</v>
      </c>
    </row>
    <row r="4">
      <c r="A4" s="21">
        <f>1059</f>
        <v>1059</v>
      </c>
      <c r="B4" s="21">
        <f>21</f>
        <v>21</v>
      </c>
      <c r="C4" s="21">
        <f>868</f>
        <v>868</v>
      </c>
      <c r="D4" s="21">
        <f>15460</f>
        <v>15460</v>
      </c>
      <c r="E4" s="21">
        <f>15.09765625</f>
        <v>15.09765625</v>
      </c>
      <c r="G4" s="21" t="s">
        <v>5</v>
      </c>
    </row>
    <row r="5">
      <c r="A5" s="21">
        <f>1310</f>
        <v>1310</v>
      </c>
      <c r="B5" s="21">
        <f>17</f>
        <v>17</v>
      </c>
      <c r="C5" s="21">
        <f>1011</f>
        <v>1011</v>
      </c>
      <c r="D5" s="21">
        <f>18032</f>
        <v>18032</v>
      </c>
      <c r="E5" s="21">
        <f>17.609375</f>
        <v>17.609375</v>
      </c>
      <c r="G5" s="21">
        <f>213</f>
        <v>213</v>
      </c>
    </row>
    <row r="6">
      <c r="A6" s="21">
        <f>1518</f>
        <v>1518</v>
      </c>
      <c r="B6" s="21">
        <f>21</f>
        <v>21</v>
      </c>
      <c r="C6" s="21">
        <f>1195</f>
        <v>1195</v>
      </c>
      <c r="D6" s="21">
        <f>24877</f>
        <v>24877</v>
      </c>
      <c r="E6" s="21">
        <f>24.2939453125</f>
        <v>24.2939453125</v>
      </c>
    </row>
    <row r="7">
      <c r="A7" s="21">
        <f>1772</f>
        <v>1772</v>
      </c>
      <c r="B7" s="21">
        <f>23</f>
        <v>23</v>
      </c>
      <c r="C7" s="21">
        <f>1348</f>
        <v>1348</v>
      </c>
      <c r="D7" s="21">
        <f>35583</f>
        <v>35583</v>
      </c>
      <c r="E7" s="21">
        <f>34.7490234375</f>
        <v>34.7490234375</v>
      </c>
    </row>
    <row r="8">
      <c r="A8" s="21">
        <f>1989</f>
        <v>1989</v>
      </c>
      <c r="B8" s="21">
        <f>23</f>
        <v>23</v>
      </c>
      <c r="C8" s="21">
        <f>1477</f>
        <v>1477</v>
      </c>
      <c r="D8" s="21">
        <f>38580</f>
        <v>38580</v>
      </c>
      <c r="E8" s="21">
        <f>37.67578125</f>
        <v>37.67578125</v>
      </c>
    </row>
    <row r="9">
      <c r="A9" s="21">
        <f>2223</f>
        <v>2223</v>
      </c>
      <c r="B9" s="21">
        <f>16</f>
        <v>16</v>
      </c>
      <c r="C9" s="21">
        <f>1618</f>
        <v>1618</v>
      </c>
      <c r="D9" s="21">
        <f>40416</f>
        <v>40416</v>
      </c>
      <c r="E9" s="21">
        <f>39.46875</f>
        <v>39.46875</v>
      </c>
    </row>
    <row r="10">
      <c r="A10" s="21">
        <f>2436</f>
        <v>2436</v>
      </c>
      <c r="B10" s="21">
        <f>18</f>
        <v>18</v>
      </c>
      <c r="C10" s="21">
        <f>1783</f>
        <v>1783</v>
      </c>
      <c r="D10" s="21">
        <f>49427</f>
        <v>49427</v>
      </c>
      <c r="E10" s="21">
        <f>48.2685546875</f>
        <v>48.2685546875</v>
      </c>
    </row>
    <row r="11">
      <c r="A11" s="21">
        <f>2646</f>
        <v>2646</v>
      </c>
      <c r="B11" s="21">
        <f>19</f>
        <v>19</v>
      </c>
      <c r="C11" s="21">
        <f>1939</f>
        <v>1939</v>
      </c>
      <c r="D11" s="21">
        <f>51078</f>
        <v>51078</v>
      </c>
      <c r="E11" s="21">
        <f>49.880859375</f>
        <v>49.880859375</v>
      </c>
    </row>
    <row r="12">
      <c r="A12" s="21">
        <f>2880</f>
        <v>2880</v>
      </c>
      <c r="B12" s="21">
        <f>22</f>
        <v>22</v>
      </c>
      <c r="C12" s="21">
        <f>2106</f>
        <v>2106</v>
      </c>
      <c r="D12" s="21">
        <f>53525</f>
        <v>53525</v>
      </c>
      <c r="E12" s="21">
        <f>52.2705078125</f>
        <v>52.2705078125</v>
      </c>
    </row>
    <row r="13">
      <c r="A13" s="21">
        <f>3100</f>
        <v>3100</v>
      </c>
      <c r="B13" s="21">
        <f>4</f>
        <v>4</v>
      </c>
      <c r="C13" s="21">
        <f>2246</f>
        <v>2246</v>
      </c>
      <c r="D13" s="21">
        <f>50547</f>
        <v>50547</v>
      </c>
      <c r="E13" s="21">
        <f>49.3623046875</f>
        <v>49.3623046875</v>
      </c>
    </row>
    <row r="14">
      <c r="A14" s="21">
        <f>3366</f>
        <v>3366</v>
      </c>
      <c r="B14" s="21">
        <f>0</f>
        <v>0</v>
      </c>
      <c r="C14" s="21">
        <f>2391</f>
        <v>2391</v>
      </c>
      <c r="D14" s="21">
        <f>51067</f>
        <v>51067</v>
      </c>
      <c r="E14" s="21">
        <f>49.8701171875</f>
        <v>49.8701171875</v>
      </c>
    </row>
    <row r="15">
      <c r="A15" s="21">
        <f>3648</f>
        <v>3648</v>
      </c>
      <c r="B15" s="21">
        <f>2</f>
        <v>2</v>
      </c>
      <c r="C15" s="21">
        <f>2539</f>
        <v>2539</v>
      </c>
      <c r="D15" s="21">
        <f>52043</f>
        <v>52043</v>
      </c>
      <c r="E15" s="21">
        <f>50.8232421875</f>
        <v>50.8232421875</v>
      </c>
    </row>
    <row r="16">
      <c r="A16" s="21">
        <f>3909</f>
        <v>3909</v>
      </c>
      <c r="B16" s="21">
        <f>2</f>
        <v>2</v>
      </c>
      <c r="C16" s="21">
        <f>2693</f>
        <v>2693</v>
      </c>
      <c r="D16" s="21">
        <f>52919</f>
        <v>52919</v>
      </c>
      <c r="E16" s="21">
        <f>51.6787109375</f>
        <v>51.6787109375</v>
      </c>
    </row>
    <row r="17">
      <c r="A17" s="21">
        <f>4209</f>
        <v>4209</v>
      </c>
      <c r="B17" s="21">
        <f>13</f>
        <v>13</v>
      </c>
      <c r="C17" s="21">
        <f>2851</f>
        <v>2851</v>
      </c>
      <c r="D17" s="21">
        <f>53849</f>
        <v>53849</v>
      </c>
      <c r="E17" s="21">
        <f>52.5869140625</f>
        <v>52.5869140625</v>
      </c>
    </row>
    <row r="18">
      <c r="A18" s="21">
        <f>4459</f>
        <v>4459</v>
      </c>
      <c r="B18" s="21">
        <f>6</f>
        <v>6</v>
      </c>
      <c r="C18" s="21">
        <f>3027</f>
        <v>3027</v>
      </c>
      <c r="D18" s="21">
        <f>56680</f>
        <v>56680</v>
      </c>
      <c r="E18" s="21">
        <f>55.3515625</f>
        <v>55.3515625</v>
      </c>
    </row>
    <row r="19">
      <c r="A19" s="21">
        <f>4697</f>
        <v>4697</v>
      </c>
      <c r="B19" s="21">
        <f>0</f>
        <v>0</v>
      </c>
      <c r="C19" s="21">
        <f>3182</f>
        <v>3182</v>
      </c>
      <c r="D19" s="21">
        <f>56944</f>
        <v>56944</v>
      </c>
      <c r="E19" s="21">
        <f>55.609375</f>
        <v>55.609375</v>
      </c>
    </row>
    <row r="20">
      <c r="A20" s="21">
        <f>4971</f>
        <v>4971</v>
      </c>
      <c r="B20" s="21">
        <f>0</f>
        <v>0</v>
      </c>
      <c r="C20" s="21">
        <f>3350</f>
        <v>3350</v>
      </c>
      <c r="D20" s="21">
        <f>56944</f>
        <v>56944</v>
      </c>
      <c r="E20" s="21">
        <f>55.609375</f>
        <v>55.609375</v>
      </c>
    </row>
    <row r="21">
      <c r="A21" s="21">
        <f>5290</f>
        <v>5290</v>
      </c>
      <c r="B21" s="21">
        <f>0</f>
        <v>0</v>
      </c>
      <c r="C21" s="21">
        <f>3557</f>
        <v>3557</v>
      </c>
      <c r="D21" s="21">
        <f>56944</f>
        <v>56944</v>
      </c>
      <c r="E21" s="21">
        <f>55.609375</f>
        <v>55.609375</v>
      </c>
    </row>
    <row r="22">
      <c r="A22" s="21">
        <f>5565</f>
        <v>5565</v>
      </c>
      <c r="B22" s="21">
        <f>3</f>
        <v>3</v>
      </c>
      <c r="C22" s="21">
        <f>3805</f>
        <v>3805</v>
      </c>
      <c r="D22" s="21">
        <f>56944</f>
        <v>56944</v>
      </c>
      <c r="E22" s="21">
        <f>55.609375</f>
        <v>55.609375</v>
      </c>
    </row>
    <row r="23">
      <c r="A23" s="21">
        <f>5846</f>
        <v>5846</v>
      </c>
      <c r="B23" s="21">
        <f>2</f>
        <v>2</v>
      </c>
      <c r="C23" s="21">
        <f>4014</f>
        <v>4014</v>
      </c>
      <c r="D23" s="21">
        <f>56944</f>
        <v>56944</v>
      </c>
      <c r="E23" s="21">
        <f>55.609375</f>
        <v>55.609375</v>
      </c>
    </row>
    <row r="24">
      <c r="A24" s="21">
        <f>6104</f>
        <v>6104</v>
      </c>
      <c r="B24" s="21">
        <f>0</f>
        <v>0</v>
      </c>
      <c r="C24" s="21">
        <f>4221</f>
        <v>4221</v>
      </c>
      <c r="D24" s="21">
        <f>56945</f>
        <v>56945</v>
      </c>
      <c r="E24" s="21">
        <f>55.6103515625</f>
        <v>55.6103515625</v>
      </c>
    </row>
    <row r="25">
      <c r="A25" s="21">
        <f>6356</f>
        <v>6356</v>
      </c>
      <c r="B25" s="21">
        <f>0</f>
        <v>0</v>
      </c>
      <c r="C25" s="21">
        <f>4399</f>
        <v>4399</v>
      </c>
      <c r="D25" s="21">
        <f>56946</f>
        <v>56946</v>
      </c>
      <c r="E25" s="21">
        <f>55.611328125</f>
        <v>55.611328125</v>
      </c>
    </row>
    <row r="26">
      <c r="A26" s="21">
        <f>6632</f>
        <v>6632</v>
      </c>
      <c r="B26" s="21">
        <f>0</f>
        <v>0</v>
      </c>
      <c r="C26" s="21">
        <f>4606</f>
        <v>4606</v>
      </c>
      <c r="D26" s="21">
        <f t="shared" ref="D26:D33" si="0">56950</f>
        <v>56950</v>
      </c>
      <c r="E26" s="21">
        <f t="shared" ref="E26:E33" si="1">55.615234375</f>
        <v>55.615234375</v>
      </c>
    </row>
    <row r="27">
      <c r="A27" s="21">
        <f>6873</f>
        <v>6873</v>
      </c>
      <c r="B27" s="21">
        <f>3</f>
        <v>3</v>
      </c>
      <c r="C27" s="21">
        <f>4825</f>
        <v>4825</v>
      </c>
      <c r="D27" s="21">
        <f t="shared" si="0"/>
        <v>56950</v>
      </c>
      <c r="E27" s="21">
        <f t="shared" si="1"/>
        <v>55.615234375</v>
      </c>
    </row>
    <row r="28">
      <c r="A28" s="21">
        <f>7077</f>
        <v>7077</v>
      </c>
      <c r="B28" s="21">
        <f>18</f>
        <v>18</v>
      </c>
      <c r="C28" s="21">
        <f>5072</f>
        <v>5072</v>
      </c>
      <c r="D28" s="21">
        <f t="shared" si="0"/>
        <v>56950</v>
      </c>
      <c r="E28" s="21">
        <f t="shared" si="1"/>
        <v>55.615234375</v>
      </c>
    </row>
    <row r="29">
      <c r="A29" s="21">
        <f>7291</f>
        <v>7291</v>
      </c>
      <c r="B29" s="21">
        <f>4</f>
        <v>4</v>
      </c>
      <c r="C29" s="21">
        <f>5295</f>
        <v>5295</v>
      </c>
      <c r="D29" s="21">
        <f t="shared" si="0"/>
        <v>56950</v>
      </c>
      <c r="E29" s="21">
        <f t="shared" si="1"/>
        <v>55.615234375</v>
      </c>
    </row>
    <row r="30">
      <c r="A30" s="21">
        <f>7537</f>
        <v>7537</v>
      </c>
      <c r="B30" s="21">
        <f>3</f>
        <v>3</v>
      </c>
      <c r="C30" s="21">
        <f>5515</f>
        <v>5515</v>
      </c>
      <c r="D30" s="21">
        <f t="shared" si="0"/>
        <v>56950</v>
      </c>
      <c r="E30" s="21">
        <f t="shared" si="1"/>
        <v>55.615234375</v>
      </c>
    </row>
    <row r="31">
      <c r="A31" s="21">
        <f>7732</f>
        <v>7732</v>
      </c>
      <c r="B31" s="21">
        <f>28</f>
        <v>28</v>
      </c>
      <c r="C31" s="21">
        <f>5730</f>
        <v>5730</v>
      </c>
      <c r="D31" s="21">
        <f t="shared" si="0"/>
        <v>56950</v>
      </c>
      <c r="E31" s="21">
        <f t="shared" si="1"/>
        <v>55.615234375</v>
      </c>
    </row>
    <row r="32">
      <c r="A32" s="21">
        <f>7959</f>
        <v>7959</v>
      </c>
      <c r="B32" s="21">
        <f>21</f>
        <v>21</v>
      </c>
      <c r="C32" s="21">
        <f>5973</f>
        <v>5973</v>
      </c>
      <c r="D32" s="21">
        <f t="shared" si="0"/>
        <v>56950</v>
      </c>
      <c r="E32" s="21">
        <f t="shared" si="1"/>
        <v>55.615234375</v>
      </c>
    </row>
    <row r="33">
      <c r="A33" s="21">
        <f>8196</f>
        <v>8196</v>
      </c>
      <c r="B33" s="21">
        <f>23</f>
        <v>23</v>
      </c>
      <c r="C33" s="21">
        <f>6230</f>
        <v>6230</v>
      </c>
      <c r="D33" s="21">
        <f t="shared" si="0"/>
        <v>56950</v>
      </c>
      <c r="E33" s="21">
        <f t="shared" si="1"/>
        <v>55.615234375</v>
      </c>
    </row>
    <row r="34">
      <c r="A34" s="21">
        <f>8412</f>
        <v>8412</v>
      </c>
      <c r="B34" s="21">
        <f>22</f>
        <v>22</v>
      </c>
      <c r="C34" s="21">
        <f>6463</f>
        <v>6463</v>
      </c>
      <c r="D34" s="21">
        <f>57343</f>
        <v>57343</v>
      </c>
      <c r="E34" s="21">
        <f>55.9990234375</f>
        <v>55.9990234375</v>
      </c>
    </row>
    <row r="35">
      <c r="A35" s="21">
        <f>8625</f>
        <v>8625</v>
      </c>
      <c r="B35" s="21">
        <f>32</f>
        <v>32</v>
      </c>
      <c r="C35" s="21">
        <f>6610</f>
        <v>6610</v>
      </c>
      <c r="D35" s="21">
        <f>57894</f>
        <v>57894</v>
      </c>
      <c r="E35" s="21">
        <f>56.537109375</f>
        <v>56.537109375</v>
      </c>
    </row>
    <row r="36">
      <c r="A36" s="21">
        <f>8854</f>
        <v>8854</v>
      </c>
      <c r="B36" s="21">
        <f>21</f>
        <v>21</v>
      </c>
      <c r="C36" s="21">
        <f>6820</f>
        <v>6820</v>
      </c>
      <c r="D36" s="21">
        <f>58034</f>
        <v>58034</v>
      </c>
      <c r="E36" s="21">
        <f>56.673828125</f>
        <v>56.673828125</v>
      </c>
    </row>
    <row r="37">
      <c r="A37" s="21">
        <f>9099</f>
        <v>9099</v>
      </c>
      <c r="B37" s="21">
        <f>29</f>
        <v>29</v>
      </c>
      <c r="C37" s="21">
        <f>6977</f>
        <v>6977</v>
      </c>
      <c r="D37" s="21">
        <f>58100</f>
        <v>58100</v>
      </c>
      <c r="E37" s="21">
        <f>56.73828125</f>
        <v>56.73828125</v>
      </c>
    </row>
    <row r="38">
      <c r="A38" s="21">
        <f>9309</f>
        <v>9309</v>
      </c>
      <c r="B38" s="21">
        <f>21</f>
        <v>21</v>
      </c>
      <c r="C38" s="21">
        <f>7178</f>
        <v>7178</v>
      </c>
      <c r="D38" s="21">
        <f>59065</f>
        <v>59065</v>
      </c>
      <c r="E38" s="21">
        <f>57.6806640625</f>
        <v>57.6806640625</v>
      </c>
    </row>
    <row r="39">
      <c r="A39" s="21">
        <f>9541</f>
        <v>9541</v>
      </c>
      <c r="B39" s="21">
        <f>3</f>
        <v>3</v>
      </c>
      <c r="C39" s="21">
        <f>7348</f>
        <v>7348</v>
      </c>
      <c r="D39" s="21">
        <f>60318</f>
        <v>60318</v>
      </c>
      <c r="E39" s="21">
        <f>58.904296875</f>
        <v>58.904296875</v>
      </c>
    </row>
    <row r="40">
      <c r="A40" s="21">
        <f>9813</f>
        <v>9813</v>
      </c>
      <c r="B40" s="21">
        <f>2</f>
        <v>2</v>
      </c>
      <c r="C40" s="21">
        <f>7488</f>
        <v>7488</v>
      </c>
      <c r="D40" s="21">
        <f>60373</f>
        <v>60373</v>
      </c>
      <c r="E40" s="21">
        <f>58.9580078125</f>
        <v>58.9580078125</v>
      </c>
    </row>
    <row r="41">
      <c r="A41" s="21">
        <f>10069</f>
        <v>10069</v>
      </c>
      <c r="B41" s="21">
        <f>0</f>
        <v>0</v>
      </c>
      <c r="C41" s="21">
        <f>7657</f>
        <v>7657</v>
      </c>
      <c r="D41" s="21">
        <f>60488</f>
        <v>60488</v>
      </c>
      <c r="E41" s="21">
        <f>59.0703125</f>
        <v>59.0703125</v>
      </c>
    </row>
    <row r="42">
      <c r="A42" s="21">
        <f>10411</f>
        <v>10411</v>
      </c>
      <c r="B42" s="21">
        <f>0</f>
        <v>0</v>
      </c>
      <c r="C42" s="21">
        <f>7833</f>
        <v>7833</v>
      </c>
      <c r="D42" s="21">
        <f>61606</f>
        <v>61606</v>
      </c>
      <c r="E42" s="21">
        <f>60.162109375</f>
        <v>60.162109375</v>
      </c>
    </row>
    <row r="43">
      <c r="A43" s="21">
        <f>10705</f>
        <v>10705</v>
      </c>
      <c r="B43" s="21">
        <f>0</f>
        <v>0</v>
      </c>
      <c r="C43" s="21">
        <f>8018</f>
        <v>8018</v>
      </c>
      <c r="D43" s="21">
        <f>62258</f>
        <v>62258</v>
      </c>
      <c r="E43" s="21">
        <f>60.798828125</f>
        <v>60.798828125</v>
      </c>
    </row>
    <row r="44">
      <c r="A44" s="21">
        <f>11014</f>
        <v>11014</v>
      </c>
      <c r="B44" s="21">
        <f>0</f>
        <v>0</v>
      </c>
      <c r="C44" s="21">
        <f>8174</f>
        <v>8174</v>
      </c>
      <c r="D44" s="21">
        <f>62813</f>
        <v>62813</v>
      </c>
      <c r="E44" s="21">
        <f>61.3408203125</f>
        <v>61.3408203125</v>
      </c>
    </row>
    <row r="45">
      <c r="A45" s="21">
        <f>11292</f>
        <v>11292</v>
      </c>
      <c r="B45" s="21">
        <f>0</f>
        <v>0</v>
      </c>
      <c r="C45" s="21">
        <f>8327</f>
        <v>8327</v>
      </c>
      <c r="D45" s="21">
        <f>63594</f>
        <v>63594</v>
      </c>
      <c r="E45" s="21">
        <f>62.103515625</f>
        <v>62.103515625</v>
      </c>
    </row>
    <row r="46">
      <c r="A46" s="21">
        <f>11550</f>
        <v>11550</v>
      </c>
      <c r="B46" s="21">
        <f>0</f>
        <v>0</v>
      </c>
      <c r="C46" s="21">
        <f>8494</f>
        <v>8494</v>
      </c>
      <c r="D46" s="21">
        <f>64274</f>
        <v>64274</v>
      </c>
      <c r="E46" s="21">
        <f>62.767578125</f>
        <v>62.767578125</v>
      </c>
    </row>
    <row r="47">
      <c r="A47" s="21">
        <f>11769</f>
        <v>11769</v>
      </c>
      <c r="B47" s="21">
        <f>25</f>
        <v>25</v>
      </c>
      <c r="C47" s="21">
        <f>8668</f>
        <v>8668</v>
      </c>
      <c r="D47" s="21">
        <f>68093</f>
        <v>68093</v>
      </c>
      <c r="E47" s="21">
        <f>66.4970703125</f>
        <v>66.4970703125</v>
      </c>
    </row>
    <row r="48">
      <c r="A48" s="21">
        <f>11982</f>
        <v>11982</v>
      </c>
      <c r="B48" s="21">
        <f>3</f>
        <v>3</v>
      </c>
      <c r="C48" s="21">
        <f>8888</f>
        <v>8888</v>
      </c>
      <c r="D48" s="21">
        <f>74625</f>
        <v>74625</v>
      </c>
      <c r="E48" s="21">
        <f>72.8759765625</f>
        <v>72.8759765625</v>
      </c>
    </row>
    <row r="49">
      <c r="A49" s="21">
        <f>12251</f>
        <v>12251</v>
      </c>
      <c r="B49" s="21">
        <f>2</f>
        <v>2</v>
      </c>
      <c r="C49" s="21">
        <f>9090</f>
        <v>9090</v>
      </c>
      <c r="D49" s="21">
        <f>75936</f>
        <v>75936</v>
      </c>
      <c r="E49" s="21">
        <f>74.15625</f>
        <v>74.15625</v>
      </c>
    </row>
    <row r="50">
      <c r="A50" s="21">
        <f>12474</f>
        <v>12474</v>
      </c>
      <c r="B50" s="21">
        <f>0</f>
        <v>0</v>
      </c>
      <c r="C50" s="21">
        <f>9279</f>
        <v>9279</v>
      </c>
      <c r="D50" s="21">
        <f>83465</f>
        <v>83465</v>
      </c>
      <c r="E50" s="21">
        <f>81.5087890625</f>
        <v>81.5087890625</v>
      </c>
    </row>
    <row r="51">
      <c r="A51" s="21">
        <f>12713</f>
        <v>12713</v>
      </c>
      <c r="B51" s="21">
        <f>0</f>
        <v>0</v>
      </c>
      <c r="C51" s="21">
        <f>9451</f>
        <v>9451</v>
      </c>
      <c r="D51" s="21">
        <f>83571</f>
        <v>83571</v>
      </c>
      <c r="E51" s="21">
        <f>81.6123046875</f>
        <v>81.6123046875</v>
      </c>
    </row>
    <row r="52">
      <c r="A52" s="21">
        <f>12965</f>
        <v>12965</v>
      </c>
      <c r="B52" s="21">
        <f>0</f>
        <v>0</v>
      </c>
      <c r="C52" s="21">
        <f>9669</f>
        <v>9669</v>
      </c>
      <c r="D52" s="21">
        <f>83571</f>
        <v>83571</v>
      </c>
      <c r="E52" s="21">
        <f>81.6123046875</f>
        <v>81.6123046875</v>
      </c>
    </row>
    <row r="53">
      <c r="A53" s="21">
        <f>13212</f>
        <v>13212</v>
      </c>
      <c r="B53" s="21">
        <f>0</f>
        <v>0</v>
      </c>
      <c r="C53" s="21">
        <f>9963</f>
        <v>9963</v>
      </c>
      <c r="D53" s="21">
        <f>83571</f>
        <v>83571</v>
      </c>
      <c r="E53" s="21">
        <f>81.6123046875</f>
        <v>81.6123046875</v>
      </c>
    </row>
    <row r="54">
      <c r="A54" s="21">
        <f>13444</f>
        <v>13444</v>
      </c>
      <c r="B54" s="21">
        <f>3</f>
        <v>3</v>
      </c>
      <c r="C54" s="21">
        <f>10278</f>
        <v>10278</v>
      </c>
      <c r="D54" s="21">
        <f>83571</f>
        <v>83571</v>
      </c>
      <c r="E54" s="21">
        <f>81.6123046875</f>
        <v>81.6123046875</v>
      </c>
    </row>
    <row r="55">
      <c r="A55" s="21">
        <f>13680</f>
        <v>13680</v>
      </c>
      <c r="B55" s="21">
        <f>0</f>
        <v>0</v>
      </c>
      <c r="C55" s="21">
        <f>10484</f>
        <v>10484</v>
      </c>
      <c r="D55" s="21">
        <f>83571</f>
        <v>83571</v>
      </c>
      <c r="E55" s="21">
        <f>81.6123046875</f>
        <v>81.6123046875</v>
      </c>
    </row>
    <row r="56">
      <c r="A56" s="21">
        <f>13904</f>
        <v>13904</v>
      </c>
      <c r="B56" s="21">
        <f>0</f>
        <v>0</v>
      </c>
      <c r="C56" s="21">
        <f>10733</f>
        <v>10733</v>
      </c>
      <c r="D56" s="21">
        <f>83571</f>
        <v>83571</v>
      </c>
      <c r="E56" s="21">
        <f>81.6123046875</f>
        <v>81.6123046875</v>
      </c>
    </row>
    <row r="57">
      <c r="A57" s="21">
        <f>14151</f>
        <v>14151</v>
      </c>
      <c r="B57" s="21">
        <f>0</f>
        <v>0</v>
      </c>
      <c r="C57" s="21">
        <f>10950</f>
        <v>10950</v>
      </c>
      <c r="D57" s="21">
        <f>83574</f>
        <v>83574</v>
      </c>
      <c r="E57" s="21">
        <f>81.615234375</f>
        <v>81.615234375</v>
      </c>
    </row>
    <row r="58">
      <c r="A58" s="21">
        <f>14359</f>
        <v>14359</v>
      </c>
      <c r="B58" s="21">
        <f>0</f>
        <v>0</v>
      </c>
      <c r="C58" s="21">
        <f>11165</f>
        <v>11165</v>
      </c>
      <c r="D58" s="21">
        <f>83575</f>
        <v>83575</v>
      </c>
      <c r="E58" s="21">
        <f>81.6162109375</f>
        <v>81.6162109375</v>
      </c>
    </row>
    <row r="59">
      <c r="A59" s="21">
        <f>14597</f>
        <v>14597</v>
      </c>
      <c r="B59" s="21">
        <f>3</f>
        <v>3</v>
      </c>
      <c r="C59" s="21">
        <f>11428</f>
        <v>11428</v>
      </c>
      <c r="D59" s="21">
        <f>83603</f>
        <v>83603</v>
      </c>
      <c r="E59" s="21">
        <f>81.6435546875</f>
        <v>81.6435546875</v>
      </c>
    </row>
    <row r="60">
      <c r="A60" s="21">
        <f>14880</f>
        <v>14880</v>
      </c>
      <c r="B60" s="21">
        <f>6</f>
        <v>6</v>
      </c>
      <c r="C60" s="21">
        <f>11624</f>
        <v>11624</v>
      </c>
      <c r="D60" s="21">
        <f>83777</f>
        <v>83777</v>
      </c>
      <c r="E60" s="21">
        <f>81.8134765625</f>
        <v>81.8134765625</v>
      </c>
    </row>
    <row r="61">
      <c r="A61" s="21">
        <f>15142</f>
        <v>15142</v>
      </c>
      <c r="B61" s="21">
        <f>0</f>
        <v>0</v>
      </c>
      <c r="C61" s="21">
        <f>11830</f>
        <v>11830</v>
      </c>
      <c r="D61" s="21">
        <f>83181</f>
        <v>83181</v>
      </c>
      <c r="E61" s="21">
        <f>81.2314453125</f>
        <v>81.2314453125</v>
      </c>
    </row>
    <row r="62">
      <c r="A62" s="21">
        <f>15423</f>
        <v>15423</v>
      </c>
      <c r="B62" s="21">
        <f>0</f>
        <v>0</v>
      </c>
      <c r="C62" s="21">
        <f>11997</f>
        <v>11997</v>
      </c>
      <c r="D62" s="21">
        <f>83859</f>
        <v>83859</v>
      </c>
      <c r="E62" s="21">
        <f>81.8935546875</f>
        <v>81.8935546875</v>
      </c>
    </row>
    <row r="63">
      <c r="A63" s="21">
        <f>15650</f>
        <v>15650</v>
      </c>
      <c r="B63" s="21">
        <f>0</f>
        <v>0</v>
      </c>
      <c r="C63" s="21">
        <f>12189</f>
        <v>12189</v>
      </c>
      <c r="D63" s="21">
        <f>83906</f>
        <v>83906</v>
      </c>
      <c r="E63" s="21">
        <f>81.939453125</f>
        <v>81.939453125</v>
      </c>
    </row>
    <row r="64">
      <c r="A64" s="21">
        <f>15862</f>
        <v>15862</v>
      </c>
      <c r="B64" s="21">
        <f>0</f>
        <v>0</v>
      </c>
      <c r="C64" s="21">
        <f>12380</f>
        <v>12380</v>
      </c>
      <c r="D64" s="21">
        <f>84817</f>
        <v>84817</v>
      </c>
      <c r="E64" s="21">
        <f>82.8291015625</f>
        <v>82.8291015625</v>
      </c>
    </row>
    <row r="65">
      <c r="A65" s="21">
        <f>16100</f>
        <v>16100</v>
      </c>
      <c r="B65" s="21">
        <f>0</f>
        <v>0</v>
      </c>
      <c r="C65" s="21">
        <f>12589</f>
        <v>12589</v>
      </c>
      <c r="D65" s="21">
        <f>84817</f>
        <v>84817</v>
      </c>
      <c r="E65" s="21">
        <f>82.8291015625</f>
        <v>82.8291015625</v>
      </c>
    </row>
    <row r="66">
      <c r="A66" s="21">
        <f>16334</f>
        <v>16334</v>
      </c>
      <c r="B66" s="21">
        <f>0</f>
        <v>0</v>
      </c>
      <c r="C66" s="21">
        <f>12787</f>
        <v>12787</v>
      </c>
      <c r="D66" s="21">
        <f>84817</f>
        <v>84817</v>
      </c>
      <c r="E66" s="21">
        <f>82.8291015625</f>
        <v>82.8291015625</v>
      </c>
    </row>
    <row r="67">
      <c r="A67" s="21">
        <f>16538</f>
        <v>16538</v>
      </c>
      <c r="B67" s="21">
        <f>7</f>
        <v>7</v>
      </c>
      <c r="C67" s="21">
        <f>12990</f>
        <v>12990</v>
      </c>
      <c r="D67" s="21">
        <f>84817</f>
        <v>84817</v>
      </c>
      <c r="E67" s="21">
        <f>82.8291015625</f>
        <v>82.8291015625</v>
      </c>
    </row>
    <row r="68">
      <c r="A68" s="21">
        <f>16740</f>
        <v>16740</v>
      </c>
      <c r="B68" s="21">
        <f t="shared" ref="B68:B76" si="2">0</f>
        <v>0</v>
      </c>
      <c r="C68" s="21">
        <f>13202</f>
        <v>13202</v>
      </c>
      <c r="D68" s="21">
        <f>84816</f>
        <v>84816</v>
      </c>
      <c r="E68" s="21">
        <f>82.828125</f>
        <v>82.828125</v>
      </c>
    </row>
    <row r="69">
      <c r="A69" s="21">
        <f>16965</f>
        <v>16965</v>
      </c>
      <c r="B69" s="21">
        <f t="shared" si="2"/>
        <v>0</v>
      </c>
      <c r="C69" s="21">
        <f>13408</f>
        <v>13408</v>
      </c>
      <c r="D69" s="21">
        <f>84816</f>
        <v>84816</v>
      </c>
      <c r="E69" s="21">
        <f>82.828125</f>
        <v>82.828125</v>
      </c>
    </row>
    <row r="70">
      <c r="A70" s="21">
        <f>17185</f>
        <v>17185</v>
      </c>
      <c r="B70" s="21">
        <f t="shared" si="2"/>
        <v>0</v>
      </c>
      <c r="C70" s="21">
        <f>13647</f>
        <v>13647</v>
      </c>
      <c r="D70" s="21">
        <f>84816</f>
        <v>84816</v>
      </c>
      <c r="E70" s="21">
        <f>82.828125</f>
        <v>82.828125</v>
      </c>
    </row>
    <row r="71">
      <c r="A71" s="21">
        <f>17442</f>
        <v>17442</v>
      </c>
      <c r="B71" s="21">
        <f t="shared" si="2"/>
        <v>0</v>
      </c>
      <c r="C71" s="21">
        <f>13875</f>
        <v>13875</v>
      </c>
      <c r="D71" s="21">
        <f>83886</f>
        <v>83886</v>
      </c>
      <c r="E71" s="21">
        <f>81.919921875</f>
        <v>81.919921875</v>
      </c>
    </row>
    <row r="72">
      <c r="A72" s="21">
        <f>17678</f>
        <v>17678</v>
      </c>
      <c r="B72" s="21">
        <f t="shared" si="2"/>
        <v>0</v>
      </c>
      <c r="C72" s="21">
        <f>14082</f>
        <v>14082</v>
      </c>
      <c r="D72" s="21">
        <f>83886</f>
        <v>83886</v>
      </c>
      <c r="E72" s="21">
        <f>81.919921875</f>
        <v>81.919921875</v>
      </c>
    </row>
    <row r="73">
      <c r="A73" s="21">
        <f>17891</f>
        <v>17891</v>
      </c>
      <c r="B73" s="21">
        <f t="shared" si="2"/>
        <v>0</v>
      </c>
      <c r="C73" s="21">
        <f>14280</f>
        <v>14280</v>
      </c>
      <c r="D73" s="21">
        <f>83887</f>
        <v>83887</v>
      </c>
      <c r="E73" s="21">
        <f>81.9208984375</f>
        <v>81.9208984375</v>
      </c>
    </row>
    <row r="74">
      <c r="A74" s="21">
        <f>18131</f>
        <v>18131</v>
      </c>
      <c r="B74" s="21">
        <f t="shared" si="2"/>
        <v>0</v>
      </c>
      <c r="C74" s="21">
        <f>14487</f>
        <v>14487</v>
      </c>
      <c r="D74" s="21">
        <f>83887</f>
        <v>83887</v>
      </c>
      <c r="E74" s="21">
        <f>81.9208984375</f>
        <v>81.9208984375</v>
      </c>
    </row>
    <row r="75">
      <c r="A75" s="21">
        <f>18363</f>
        <v>18363</v>
      </c>
      <c r="B75" s="21">
        <f t="shared" si="2"/>
        <v>0</v>
      </c>
      <c r="C75" s="21">
        <f>14729</f>
        <v>14729</v>
      </c>
      <c r="D75" s="21">
        <f>83887</f>
        <v>83887</v>
      </c>
      <c r="E75" s="21">
        <f>81.9208984375</f>
        <v>81.9208984375</v>
      </c>
    </row>
    <row r="76">
      <c r="A76" s="21">
        <f>18645</f>
        <v>18645</v>
      </c>
      <c r="B76" s="21">
        <f t="shared" si="2"/>
        <v>0</v>
      </c>
      <c r="C76" s="21">
        <f>14980</f>
        <v>14980</v>
      </c>
      <c r="D76" s="21">
        <f>83887</f>
        <v>83887</v>
      </c>
      <c r="E76" s="21">
        <f>81.9208984375</f>
        <v>81.9208984375</v>
      </c>
    </row>
    <row r="77">
      <c r="A77" s="21">
        <f>18879</f>
        <v>18879</v>
      </c>
      <c r="B77" s="21">
        <f>21</f>
        <v>21</v>
      </c>
      <c r="C77" s="21">
        <f>15256</f>
        <v>15256</v>
      </c>
      <c r="D77" s="21">
        <f>83887</f>
        <v>83887</v>
      </c>
      <c r="E77" s="21">
        <f>81.9208984375</f>
        <v>81.9208984375</v>
      </c>
    </row>
    <row r="78">
      <c r="A78" s="21">
        <f>19107</f>
        <v>19107</v>
      </c>
      <c r="B78" s="21">
        <f>18</f>
        <v>18</v>
      </c>
      <c r="C78" s="21">
        <f>15470</f>
        <v>15470</v>
      </c>
      <c r="D78" s="21">
        <f>84147</f>
        <v>84147</v>
      </c>
      <c r="E78" s="21">
        <f>82.1748046875</f>
        <v>82.1748046875</v>
      </c>
    </row>
    <row r="79">
      <c r="A79" s="21">
        <f>19356</f>
        <v>19356</v>
      </c>
      <c r="B79" s="21">
        <f>16</f>
        <v>16</v>
      </c>
      <c r="C79" s="21">
        <f>15642</f>
        <v>15642</v>
      </c>
      <c r="D79" s="21">
        <f>84242</f>
        <v>84242</v>
      </c>
      <c r="E79" s="21">
        <f>82.267578125</f>
        <v>82.267578125</v>
      </c>
    </row>
    <row r="80">
      <c r="A80" s="21">
        <f>19596</f>
        <v>19596</v>
      </c>
      <c r="B80" s="21">
        <f>26</f>
        <v>26</v>
      </c>
      <c r="C80" s="21">
        <f>15838</f>
        <v>15838</v>
      </c>
      <c r="D80" s="21">
        <f>84242</f>
        <v>84242</v>
      </c>
      <c r="E80" s="21">
        <f>82.267578125</f>
        <v>82.267578125</v>
      </c>
    </row>
    <row r="81">
      <c r="A81" s="21">
        <f>19822</f>
        <v>19822</v>
      </c>
      <c r="B81" s="21">
        <f>6</f>
        <v>6</v>
      </c>
      <c r="C81" s="21">
        <f>16067</f>
        <v>16067</v>
      </c>
      <c r="D81" s="21">
        <f>84242</f>
        <v>84242</v>
      </c>
      <c r="E81" s="21">
        <f>82.267578125</f>
        <v>82.267578125</v>
      </c>
    </row>
    <row r="82">
      <c r="A82" s="21">
        <f>20027</f>
        <v>20027</v>
      </c>
      <c r="B82" s="21">
        <f>0</f>
        <v>0</v>
      </c>
      <c r="C82" s="21">
        <f>16271</f>
        <v>16271</v>
      </c>
      <c r="D82" s="21">
        <f>84243</f>
        <v>84243</v>
      </c>
      <c r="E82" s="21">
        <f>82.2685546875</f>
        <v>82.2685546875</v>
      </c>
    </row>
    <row r="83">
      <c r="A83" s="21">
        <f>20272</f>
        <v>20272</v>
      </c>
      <c r="B83" s="21">
        <f>0</f>
        <v>0</v>
      </c>
      <c r="C83" s="21">
        <f>16469</f>
        <v>16469</v>
      </c>
      <c r="D83" s="21">
        <f>84243</f>
        <v>84243</v>
      </c>
      <c r="E83" s="21">
        <f>82.2685546875</f>
        <v>82.2685546875</v>
      </c>
    </row>
    <row r="84">
      <c r="A84" s="21">
        <f>20518</f>
        <v>20518</v>
      </c>
      <c r="B84" s="21">
        <f>0</f>
        <v>0</v>
      </c>
      <c r="C84" s="21">
        <f>16670</f>
        <v>16670</v>
      </c>
      <c r="D84" s="21">
        <f>84243</f>
        <v>84243</v>
      </c>
      <c r="E84" s="21">
        <f>82.2685546875</f>
        <v>82.2685546875</v>
      </c>
    </row>
    <row r="85">
      <c r="A85" s="21">
        <f>20740</f>
        <v>20740</v>
      </c>
      <c r="B85" s="21">
        <f>0</f>
        <v>0</v>
      </c>
      <c r="C85" s="21">
        <f>16870</f>
        <v>16870</v>
      </c>
      <c r="D85" s="21">
        <f>84243</f>
        <v>84243</v>
      </c>
      <c r="E85" s="21">
        <f>82.2685546875</f>
        <v>82.2685546875</v>
      </c>
    </row>
    <row r="86">
      <c r="A86" s="21">
        <f>20976</f>
        <v>20976</v>
      </c>
      <c r="B86" s="21">
        <f>0</f>
        <v>0</v>
      </c>
      <c r="C86" s="21">
        <f>17072</f>
        <v>17072</v>
      </c>
      <c r="D86" s="21">
        <f>84243</f>
        <v>84243</v>
      </c>
      <c r="E86" s="21">
        <f>82.2685546875</f>
        <v>82.2685546875</v>
      </c>
    </row>
    <row r="87">
      <c r="A87" s="21">
        <f>21198</f>
        <v>21198</v>
      </c>
      <c r="B87" s="21">
        <f>6</f>
        <v>6</v>
      </c>
      <c r="C87" s="21">
        <f>17271</f>
        <v>17271</v>
      </c>
      <c r="D87" s="21">
        <f>84243</f>
        <v>84243</v>
      </c>
      <c r="E87" s="21">
        <f>82.2685546875</f>
        <v>82.2685546875</v>
      </c>
    </row>
    <row r="88">
      <c r="A88" s="21">
        <f>21440</f>
        <v>21440</v>
      </c>
      <c r="B88" s="21">
        <f>0</f>
        <v>0</v>
      </c>
      <c r="C88" s="21">
        <f>17458</f>
        <v>17458</v>
      </c>
      <c r="D88" s="21">
        <f>84242</f>
        <v>84242</v>
      </c>
      <c r="E88" s="21">
        <f>82.267578125</f>
        <v>82.267578125</v>
      </c>
    </row>
    <row r="89">
      <c r="A89" s="21">
        <f>21664</f>
        <v>21664</v>
      </c>
      <c r="B89" s="21">
        <f>0</f>
        <v>0</v>
      </c>
      <c r="C89" s="21">
        <f>17679</f>
        <v>17679</v>
      </c>
      <c r="D89" s="21">
        <f>84242</f>
        <v>84242</v>
      </c>
      <c r="E89" s="21">
        <f>82.267578125</f>
        <v>82.267578125</v>
      </c>
    </row>
    <row r="90">
      <c r="A90" s="21">
        <f>21917</f>
        <v>21917</v>
      </c>
      <c r="B90" s="21">
        <f>0</f>
        <v>0</v>
      </c>
      <c r="C90" s="21">
        <f>17883</f>
        <v>17883</v>
      </c>
      <c r="D90" s="21">
        <f>84242</f>
        <v>84242</v>
      </c>
      <c r="E90" s="21">
        <f>82.267578125</f>
        <v>82.267578125</v>
      </c>
    </row>
    <row r="91">
      <c r="A91" s="21">
        <f>22188</f>
        <v>22188</v>
      </c>
      <c r="B91" s="21">
        <f>0</f>
        <v>0</v>
      </c>
      <c r="C91" s="21">
        <f>18111</f>
        <v>18111</v>
      </c>
      <c r="D91" s="21">
        <f>84242</f>
        <v>84242</v>
      </c>
      <c r="E91" s="21">
        <f>82.267578125</f>
        <v>82.267578125</v>
      </c>
    </row>
    <row r="92">
      <c r="A92" s="21">
        <f>22489</f>
        <v>22489</v>
      </c>
      <c r="B92" s="21">
        <f>0</f>
        <v>0</v>
      </c>
      <c r="C92" s="21">
        <f>18316</f>
        <v>18316</v>
      </c>
      <c r="D92" s="21">
        <f>84242</f>
        <v>84242</v>
      </c>
      <c r="E92" s="21">
        <f>82.267578125</f>
        <v>82.267578125</v>
      </c>
    </row>
    <row r="93">
      <c r="A93" s="21">
        <f>22750</f>
        <v>22750</v>
      </c>
      <c r="B93" s="21">
        <f>2</f>
        <v>2</v>
      </c>
      <c r="C93" s="21">
        <f>18571</f>
        <v>18571</v>
      </c>
      <c r="D93" s="21">
        <f>84243</f>
        <v>84243</v>
      </c>
      <c r="E93" s="21">
        <f>82.2685546875</f>
        <v>82.2685546875</v>
      </c>
    </row>
    <row r="94">
      <c r="A94" s="21">
        <f>22980</f>
        <v>22980</v>
      </c>
      <c r="B94" s="21">
        <f>20</f>
        <v>20</v>
      </c>
      <c r="C94" s="21">
        <f>18844</f>
        <v>18844</v>
      </c>
      <c r="D94" s="21">
        <f>84338</f>
        <v>84338</v>
      </c>
      <c r="E94" s="21">
        <f>82.361328125</f>
        <v>82.361328125</v>
      </c>
    </row>
    <row r="95">
      <c r="A95" s="21">
        <f>23218</f>
        <v>23218</v>
      </c>
      <c r="B95" s="21">
        <f>14</f>
        <v>14</v>
      </c>
      <c r="C95" s="21">
        <f>19042</f>
        <v>19042</v>
      </c>
      <c r="D95" s="21">
        <f>84612</f>
        <v>84612</v>
      </c>
      <c r="E95" s="21">
        <f>82.62890625</f>
        <v>82.62890625</v>
      </c>
    </row>
    <row r="96">
      <c r="A96" s="21">
        <f>23448</f>
        <v>23448</v>
      </c>
      <c r="B96" s="21">
        <f>6</f>
        <v>6</v>
      </c>
      <c r="C96" s="21">
        <f>19263</f>
        <v>19263</v>
      </c>
      <c r="D96" s="21">
        <f>84944</f>
        <v>84944</v>
      </c>
      <c r="E96" s="21">
        <f>82.953125</f>
        <v>82.953125</v>
      </c>
    </row>
    <row r="97">
      <c r="A97" s="21">
        <f>23714</f>
        <v>23714</v>
      </c>
      <c r="B97" s="21">
        <f>21</f>
        <v>21</v>
      </c>
      <c r="C97" s="21">
        <f>19505</f>
        <v>19505</v>
      </c>
      <c r="D97" s="21">
        <f>87916</f>
        <v>87916</v>
      </c>
      <c r="E97" s="21">
        <f>85.85546875</f>
        <v>85.85546875</v>
      </c>
    </row>
    <row r="98">
      <c r="A98" s="21">
        <f>23985</f>
        <v>23985</v>
      </c>
      <c r="B98" s="21">
        <f>16</f>
        <v>16</v>
      </c>
      <c r="C98" s="21">
        <f>19694</f>
        <v>19694</v>
      </c>
      <c r="D98" s="21">
        <f>92318</f>
        <v>92318</v>
      </c>
      <c r="E98" s="21">
        <f>90.154296875</f>
        <v>90.154296875</v>
      </c>
    </row>
    <row r="99">
      <c r="A99" s="21">
        <f>24196</f>
        <v>24196</v>
      </c>
      <c r="B99" s="21">
        <f>14</f>
        <v>14</v>
      </c>
      <c r="C99" s="21">
        <f>19870</f>
        <v>19870</v>
      </c>
      <c r="D99" s="21">
        <f>92384</f>
        <v>92384</v>
      </c>
      <c r="E99" s="21">
        <f>90.21875</f>
        <v>90.21875</v>
      </c>
    </row>
    <row r="100">
      <c r="A100" s="21">
        <f>24430</f>
        <v>24430</v>
      </c>
      <c r="B100" s="21">
        <f>12</f>
        <v>12</v>
      </c>
      <c r="C100" s="21">
        <f>20070</f>
        <v>20070</v>
      </c>
      <c r="D100" s="21">
        <f>92680</f>
        <v>92680</v>
      </c>
      <c r="E100" s="21">
        <f>90.5078125</f>
        <v>90.5078125</v>
      </c>
    </row>
    <row r="101">
      <c r="A101" s="21">
        <f>24668</f>
        <v>24668</v>
      </c>
      <c r="B101" s="21">
        <f>20</f>
        <v>20</v>
      </c>
      <c r="C101" s="21">
        <f>20280</f>
        <v>20280</v>
      </c>
      <c r="D101" s="21">
        <f>92679</f>
        <v>92679</v>
      </c>
      <c r="E101" s="21">
        <f>90.5068359375</f>
        <v>90.5068359375</v>
      </c>
    </row>
    <row r="102">
      <c r="A102" s="21">
        <f>24945</f>
        <v>24945</v>
      </c>
      <c r="B102" s="21">
        <f>13</f>
        <v>13</v>
      </c>
      <c r="C102" s="21">
        <f>20510</f>
        <v>20510</v>
      </c>
      <c r="D102" s="21">
        <f>92679</f>
        <v>92679</v>
      </c>
      <c r="E102" s="21">
        <f>90.5068359375</f>
        <v>90.5068359375</v>
      </c>
    </row>
    <row r="103">
      <c r="A103" s="21">
        <f>25185</f>
        <v>25185</v>
      </c>
      <c r="B103" s="21">
        <f>0</f>
        <v>0</v>
      </c>
      <c r="C103" s="21">
        <f>20702</f>
        <v>20702</v>
      </c>
      <c r="D103" s="21">
        <f>92679</f>
        <v>92679</v>
      </c>
      <c r="E103" s="21">
        <f>90.5068359375</f>
        <v>90.5068359375</v>
      </c>
    </row>
    <row r="104">
      <c r="A104" s="21">
        <f>25419</f>
        <v>25419</v>
      </c>
      <c r="B104" s="21">
        <f>0</f>
        <v>0</v>
      </c>
      <c r="C104" s="21">
        <f>20927</f>
        <v>20927</v>
      </c>
      <c r="D104" s="21">
        <f>92679</f>
        <v>92679</v>
      </c>
      <c r="E104" s="21">
        <f>90.5068359375</f>
        <v>90.5068359375</v>
      </c>
    </row>
    <row r="105">
      <c r="A105" s="21">
        <f>25622</f>
        <v>25622</v>
      </c>
      <c r="B105" s="21">
        <f>3</f>
        <v>3</v>
      </c>
      <c r="C105" s="21">
        <f>21155</f>
        <v>21155</v>
      </c>
      <c r="D105" s="21">
        <f>92679</f>
        <v>92679</v>
      </c>
      <c r="E105" s="21">
        <f>90.5068359375</f>
        <v>90.5068359375</v>
      </c>
    </row>
    <row r="106">
      <c r="A106" s="21">
        <f>25866</f>
        <v>25866</v>
      </c>
      <c r="B106" s="21">
        <f>2</f>
        <v>2</v>
      </c>
      <c r="C106" s="21">
        <f>21381</f>
        <v>21381</v>
      </c>
      <c r="D106" s="21">
        <f>92680</f>
        <v>92680</v>
      </c>
      <c r="E106" s="21">
        <f>90.5078125</f>
        <v>90.5078125</v>
      </c>
    </row>
    <row r="107">
      <c r="A107" s="21">
        <f>26097</f>
        <v>26097</v>
      </c>
      <c r="B107" s="21">
        <f>20</f>
        <v>20</v>
      </c>
      <c r="C107" s="21">
        <f>21597</f>
        <v>21597</v>
      </c>
      <c r="D107" s="21">
        <f>92680</f>
        <v>92680</v>
      </c>
      <c r="E107" s="21">
        <f>90.5078125</f>
        <v>90.5078125</v>
      </c>
    </row>
    <row r="108">
      <c r="A108" s="21">
        <f>26319</f>
        <v>26319</v>
      </c>
      <c r="B108" s="21">
        <f>7</f>
        <v>7</v>
      </c>
      <c r="C108" s="21">
        <f>21835</f>
        <v>21835</v>
      </c>
      <c r="D108" s="21">
        <f>92680</f>
        <v>92680</v>
      </c>
      <c r="E108" s="21">
        <f>90.5078125</f>
        <v>90.5078125</v>
      </c>
    </row>
    <row r="109">
      <c r="A109" s="21">
        <f>26550</f>
        <v>26550</v>
      </c>
      <c r="B109" s="21">
        <f>7</f>
        <v>7</v>
      </c>
      <c r="C109" s="21">
        <f>22138</f>
        <v>22138</v>
      </c>
      <c r="D109" s="21">
        <f>92679</f>
        <v>92679</v>
      </c>
      <c r="E109" s="21">
        <f>90.5068359375</f>
        <v>90.5068359375</v>
      </c>
    </row>
    <row r="110">
      <c r="A110" s="21">
        <f>26768</f>
        <v>26768</v>
      </c>
      <c r="B110" s="21">
        <f t="shared" ref="B110:B117" si="3">0</f>
        <v>0</v>
      </c>
      <c r="C110" s="21">
        <f>22423</f>
        <v>22423</v>
      </c>
      <c r="D110" s="21">
        <f>92679</f>
        <v>92679</v>
      </c>
      <c r="E110" s="21">
        <f>90.5068359375</f>
        <v>90.5068359375</v>
      </c>
    </row>
    <row r="111">
      <c r="A111" s="21">
        <f>27008</f>
        <v>27008</v>
      </c>
      <c r="B111" s="21">
        <f t="shared" si="3"/>
        <v>0</v>
      </c>
      <c r="C111" s="21">
        <f>22722</f>
        <v>22722</v>
      </c>
      <c r="D111" s="21">
        <f>92679</f>
        <v>92679</v>
      </c>
      <c r="E111" s="21">
        <f>90.5068359375</f>
        <v>90.5068359375</v>
      </c>
    </row>
    <row r="112">
      <c r="A112" s="21">
        <f>27245</f>
        <v>27245</v>
      </c>
      <c r="B112" s="21">
        <f t="shared" si="3"/>
        <v>0</v>
      </c>
      <c r="C112" s="21">
        <f>23022</f>
        <v>23022</v>
      </c>
      <c r="D112" s="21">
        <f>92449</f>
        <v>92449</v>
      </c>
      <c r="E112" s="21">
        <f>90.2822265625</f>
        <v>90.2822265625</v>
      </c>
    </row>
    <row r="113">
      <c r="A113" s="21">
        <f>27489</f>
        <v>27489</v>
      </c>
      <c r="B113" s="21">
        <f t="shared" si="3"/>
        <v>0</v>
      </c>
      <c r="C113" s="21">
        <f>23246</f>
        <v>23246</v>
      </c>
      <c r="D113" s="21">
        <f>95545</f>
        <v>95545</v>
      </c>
      <c r="E113" s="21">
        <f>93.3056640625</f>
        <v>93.3056640625</v>
      </c>
    </row>
    <row r="114">
      <c r="A114" s="21">
        <f>27722</f>
        <v>27722</v>
      </c>
      <c r="B114" s="21">
        <f t="shared" si="3"/>
        <v>0</v>
      </c>
      <c r="C114" s="21">
        <f>23480</f>
        <v>23480</v>
      </c>
      <c r="D114" s="21">
        <f>96127</f>
        <v>96127</v>
      </c>
      <c r="E114" s="21">
        <f>93.8740234375</f>
        <v>93.8740234375</v>
      </c>
    </row>
    <row r="115">
      <c r="A115" s="21">
        <f>27971</f>
        <v>27971</v>
      </c>
      <c r="B115" s="21">
        <f t="shared" si="3"/>
        <v>0</v>
      </c>
      <c r="C115" s="21">
        <f>23703</f>
        <v>23703</v>
      </c>
      <c r="D115" s="21">
        <f>95818</f>
        <v>95818</v>
      </c>
      <c r="E115" s="21">
        <f>93.572265625</f>
        <v>93.572265625</v>
      </c>
    </row>
    <row r="116">
      <c r="A116" s="21">
        <f>28209</f>
        <v>28209</v>
      </c>
      <c r="B116" s="21">
        <f t="shared" si="3"/>
        <v>0</v>
      </c>
      <c r="C116" s="21">
        <f>23907</f>
        <v>23907</v>
      </c>
      <c r="D116" s="21">
        <f>95302</f>
        <v>95302</v>
      </c>
      <c r="E116" s="21">
        <f>93.068359375</f>
        <v>93.068359375</v>
      </c>
    </row>
    <row r="117">
      <c r="A117" s="21">
        <f>28435</f>
        <v>28435</v>
      </c>
      <c r="B117" s="21">
        <f t="shared" si="3"/>
        <v>0</v>
      </c>
      <c r="C117" s="21">
        <f>24111</f>
        <v>24111</v>
      </c>
      <c r="D117" s="21">
        <f>95303</f>
        <v>95303</v>
      </c>
      <c r="E117" s="21">
        <f>93.0693359375</f>
        <v>93.0693359375</v>
      </c>
    </row>
    <row r="118">
      <c r="A118" s="21">
        <f>28669</f>
        <v>28669</v>
      </c>
      <c r="B118" s="21">
        <f>3</f>
        <v>3</v>
      </c>
      <c r="C118" s="21">
        <f>24317</f>
        <v>24317</v>
      </c>
      <c r="D118" s="21">
        <f>95287</f>
        <v>95287</v>
      </c>
      <c r="E118" s="21">
        <f>93.0537109375</f>
        <v>93.0537109375</v>
      </c>
    </row>
    <row r="119">
      <c r="A119" s="21">
        <f>28911</f>
        <v>28911</v>
      </c>
      <c r="B119" s="21">
        <f>0</f>
        <v>0</v>
      </c>
      <c r="C119" s="21">
        <f>24539</f>
        <v>24539</v>
      </c>
      <c r="D119" s="21">
        <f>95183</f>
        <v>95183</v>
      </c>
      <c r="E119" s="21">
        <f>92.9521484375</f>
        <v>92.9521484375</v>
      </c>
    </row>
    <row r="120">
      <c r="A120" s="21">
        <f>29148</f>
        <v>29148</v>
      </c>
      <c r="B120" s="21">
        <f>3</f>
        <v>3</v>
      </c>
      <c r="C120" s="21">
        <f>24768</f>
        <v>24768</v>
      </c>
      <c r="D120" s="21">
        <f>95183</f>
        <v>95183</v>
      </c>
      <c r="E120" s="21">
        <f>92.9521484375</f>
        <v>92.9521484375</v>
      </c>
    </row>
    <row r="121">
      <c r="A121" s="21">
        <f>29364</f>
        <v>29364</v>
      </c>
      <c r="B121" s="21">
        <f>22</f>
        <v>22</v>
      </c>
      <c r="C121" s="21">
        <f>24971</f>
        <v>24971</v>
      </c>
      <c r="D121" s="21">
        <f>95183</f>
        <v>95183</v>
      </c>
      <c r="E121" s="21">
        <f>92.9521484375</f>
        <v>92.9521484375</v>
      </c>
    </row>
    <row r="122">
      <c r="A122" s="21">
        <f>29576</f>
        <v>29576</v>
      </c>
      <c r="B122" s="21">
        <f>11</f>
        <v>11</v>
      </c>
      <c r="C122" s="21">
        <f>25171</f>
        <v>25171</v>
      </c>
      <c r="D122" s="21">
        <f>95178</f>
        <v>95178</v>
      </c>
      <c r="E122" s="21">
        <f>92.947265625</f>
        <v>92.947265625</v>
      </c>
    </row>
    <row r="123">
      <c r="A123" s="21">
        <f>29784</f>
        <v>29784</v>
      </c>
      <c r="B123" s="21">
        <f>9</f>
        <v>9</v>
      </c>
      <c r="C123" s="21">
        <f>25375</f>
        <v>25375</v>
      </c>
      <c r="D123" s="21">
        <f>95178</f>
        <v>95178</v>
      </c>
      <c r="E123" s="21">
        <f>92.947265625</f>
        <v>92.947265625</v>
      </c>
    </row>
    <row r="124">
      <c r="A124" s="21">
        <f>29985</f>
        <v>29985</v>
      </c>
      <c r="B124" s="21">
        <f>0</f>
        <v>0</v>
      </c>
      <c r="C124" s="21">
        <f>25575</f>
        <v>25575</v>
      </c>
      <c r="D124" s="21">
        <f>95178</f>
        <v>95178</v>
      </c>
      <c r="E124" s="21">
        <f>92.947265625</f>
        <v>92.947265625</v>
      </c>
    </row>
    <row r="125">
      <c r="A125" s="21">
        <f>30212</f>
        <v>30212</v>
      </c>
      <c r="B125" s="21">
        <f>0</f>
        <v>0</v>
      </c>
      <c r="C125" s="21">
        <f>25785</f>
        <v>25785</v>
      </c>
      <c r="D125" s="21">
        <f>95179</f>
        <v>95179</v>
      </c>
      <c r="E125" s="21">
        <f>92.9482421875</f>
        <v>92.9482421875</v>
      </c>
    </row>
    <row r="126">
      <c r="A126" s="21">
        <f>30434</f>
        <v>30434</v>
      </c>
      <c r="B126" s="21">
        <f>0</f>
        <v>0</v>
      </c>
      <c r="C126" s="21">
        <f>25993</f>
        <v>25993</v>
      </c>
      <c r="D126" s="21">
        <f>95215</f>
        <v>95215</v>
      </c>
      <c r="E126" s="21">
        <f>92.9833984375</f>
        <v>92.9833984375</v>
      </c>
    </row>
    <row r="127">
      <c r="A127" s="21">
        <f>30655</f>
        <v>30655</v>
      </c>
      <c r="B127" s="21">
        <f>3</f>
        <v>3</v>
      </c>
      <c r="C127" s="21">
        <f>26218</f>
        <v>26218</v>
      </c>
      <c r="D127" s="21">
        <f>96873</f>
        <v>96873</v>
      </c>
      <c r="E127" s="21">
        <f>94.6025390625</f>
        <v>94.6025390625</v>
      </c>
    </row>
    <row r="128">
      <c r="A128" s="21">
        <f>30881</f>
        <v>30881</v>
      </c>
      <c r="B128" s="21">
        <f>0</f>
        <v>0</v>
      </c>
      <c r="C128" s="21">
        <f>26435</f>
        <v>26435</v>
      </c>
      <c r="D128" s="21">
        <f>97841</f>
        <v>97841</v>
      </c>
      <c r="E128" s="21">
        <f>95.5478515625</f>
        <v>95.5478515625</v>
      </c>
    </row>
    <row r="129">
      <c r="A129" s="21">
        <f>31105</f>
        <v>31105</v>
      </c>
      <c r="B129" s="21">
        <f>0</f>
        <v>0</v>
      </c>
      <c r="C129" s="21">
        <f>26665</f>
        <v>26665</v>
      </c>
      <c r="D129" s="21">
        <f>96915</f>
        <v>96915</v>
      </c>
      <c r="E129" s="21">
        <f>94.6435546875</f>
        <v>94.6435546875</v>
      </c>
    </row>
    <row r="130">
      <c r="A130" s="21">
        <f>31325</f>
        <v>31325</v>
      </c>
      <c r="B130" s="21">
        <f>0</f>
        <v>0</v>
      </c>
      <c r="C130" s="21">
        <f>26877</f>
        <v>26877</v>
      </c>
      <c r="D130" s="21">
        <f>96925</f>
        <v>96925</v>
      </c>
      <c r="E130" s="21">
        <f>94.6533203125</f>
        <v>94.6533203125</v>
      </c>
    </row>
    <row r="131">
      <c r="A131" s="21">
        <f>31572</f>
        <v>31572</v>
      </c>
      <c r="B131" s="21">
        <f>0</f>
        <v>0</v>
      </c>
      <c r="C131" s="21">
        <f>27099</f>
        <v>27099</v>
      </c>
      <c r="D131" s="21">
        <f>96925</f>
        <v>96925</v>
      </c>
      <c r="E131" s="21">
        <f>94.6533203125</f>
        <v>94.6533203125</v>
      </c>
    </row>
    <row r="132">
      <c r="A132" s="21">
        <f>31788</f>
        <v>31788</v>
      </c>
      <c r="B132" s="21">
        <f>0</f>
        <v>0</v>
      </c>
      <c r="C132" s="21">
        <f>27296</f>
        <v>27296</v>
      </c>
      <c r="D132" s="21">
        <f>96925</f>
        <v>96925</v>
      </c>
      <c r="E132" s="21">
        <f>94.6533203125</f>
        <v>94.6533203125</v>
      </c>
    </row>
    <row r="133">
      <c r="A133" s="21">
        <f>32023</f>
        <v>32023</v>
      </c>
      <c r="B133" s="21">
        <f>0</f>
        <v>0</v>
      </c>
      <c r="C133" s="21">
        <f>27494</f>
        <v>27494</v>
      </c>
      <c r="D133" s="21">
        <f>96924</f>
        <v>96924</v>
      </c>
      <c r="E133" s="21">
        <f>94.65234375</f>
        <v>94.65234375</v>
      </c>
    </row>
    <row r="134">
      <c r="A134" s="21">
        <f>32256</f>
        <v>32256</v>
      </c>
      <c r="B134" s="21">
        <f>0</f>
        <v>0</v>
      </c>
      <c r="C134" s="21">
        <f>27714</f>
        <v>27714</v>
      </c>
      <c r="D134" s="21">
        <f>96924</f>
        <v>96924</v>
      </c>
      <c r="E134" s="21">
        <f>94.65234375</f>
        <v>94.65234375</v>
      </c>
    </row>
    <row r="135">
      <c r="A135" s="21">
        <f>32529</f>
        <v>32529</v>
      </c>
      <c r="B135" s="21">
        <f>9</f>
        <v>9</v>
      </c>
      <c r="C135" s="21">
        <f>27942</f>
        <v>27942</v>
      </c>
      <c r="D135" s="21">
        <f>96924</f>
        <v>96924</v>
      </c>
      <c r="E135" s="21">
        <f>94.65234375</f>
        <v>94.65234375</v>
      </c>
    </row>
    <row r="136">
      <c r="A136" s="21">
        <f>32757</f>
        <v>32757</v>
      </c>
      <c r="B136" s="21">
        <f>0</f>
        <v>0</v>
      </c>
      <c r="C136" s="21">
        <f>28187</f>
        <v>28187</v>
      </c>
      <c r="D136" s="21">
        <f>96924</f>
        <v>96924</v>
      </c>
      <c r="E136" s="21">
        <f>94.65234375</f>
        <v>94.65234375</v>
      </c>
    </row>
    <row r="137">
      <c r="A137" s="21">
        <f>32995</f>
        <v>32995</v>
      </c>
      <c r="B137" s="21">
        <f>0</f>
        <v>0</v>
      </c>
      <c r="C137" s="21">
        <f>28417</f>
        <v>28417</v>
      </c>
      <c r="D137" s="21">
        <f>96924</f>
        <v>96924</v>
      </c>
      <c r="E137" s="21">
        <f>94.65234375</f>
        <v>94.65234375</v>
      </c>
    </row>
    <row r="138">
      <c r="A138" s="21">
        <f>33224</f>
        <v>33224</v>
      </c>
      <c r="B138" s="21">
        <f>3</f>
        <v>3</v>
      </c>
      <c r="C138" s="21">
        <f>28646</f>
        <v>28646</v>
      </c>
      <c r="D138" s="21">
        <f>96928</f>
        <v>96928</v>
      </c>
      <c r="E138" s="21">
        <f>94.65625</f>
        <v>94.65625</v>
      </c>
    </row>
    <row r="139">
      <c r="A139" s="21">
        <f>33464</f>
        <v>33464</v>
      </c>
      <c r="B139" s="21">
        <f t="shared" ref="B139:B147" si="4">0</f>
        <v>0</v>
      </c>
      <c r="C139" s="21">
        <f>28874</f>
        <v>28874</v>
      </c>
      <c r="D139" s="21">
        <f>96928</f>
        <v>96928</v>
      </c>
      <c r="E139" s="21">
        <f>94.65625</f>
        <v>94.65625</v>
      </c>
    </row>
    <row r="140">
      <c r="A140" s="21">
        <f>33678</f>
        <v>33678</v>
      </c>
      <c r="B140" s="21">
        <f t="shared" si="4"/>
        <v>0</v>
      </c>
      <c r="C140" s="21">
        <f>29077</f>
        <v>29077</v>
      </c>
      <c r="D140" s="21">
        <f>96928</f>
        <v>96928</v>
      </c>
      <c r="E140" s="21">
        <f>94.65625</f>
        <v>94.65625</v>
      </c>
    </row>
    <row r="141">
      <c r="A141" s="21">
        <f>33909</f>
        <v>33909</v>
      </c>
      <c r="B141" s="21">
        <f t="shared" si="4"/>
        <v>0</v>
      </c>
      <c r="C141" s="21">
        <f>29301</f>
        <v>29301</v>
      </c>
      <c r="D141" s="21">
        <f>96945</f>
        <v>96945</v>
      </c>
      <c r="E141" s="21">
        <f>94.6728515625</f>
        <v>94.6728515625</v>
      </c>
    </row>
    <row r="142">
      <c r="A142" s="21">
        <f>34161</f>
        <v>34161</v>
      </c>
      <c r="B142" s="21">
        <f t="shared" si="4"/>
        <v>0</v>
      </c>
      <c r="C142" s="21">
        <f>29520</f>
        <v>29520</v>
      </c>
      <c r="D142" s="21">
        <f>98383</f>
        <v>98383</v>
      </c>
      <c r="E142" s="21">
        <f>96.0771484375</f>
        <v>96.0771484375</v>
      </c>
    </row>
    <row r="143">
      <c r="A143" s="21">
        <f>34380</f>
        <v>34380</v>
      </c>
      <c r="B143" s="21">
        <f t="shared" si="4"/>
        <v>0</v>
      </c>
      <c r="C143" s="21">
        <f>29736</f>
        <v>29736</v>
      </c>
      <c r="D143" s="21">
        <f>99000</f>
        <v>99000</v>
      </c>
      <c r="E143" s="21">
        <f>96.6796875</f>
        <v>96.6796875</v>
      </c>
    </row>
    <row r="144">
      <c r="A144" s="21">
        <f>34640</f>
        <v>34640</v>
      </c>
      <c r="B144" s="21">
        <f t="shared" si="4"/>
        <v>0</v>
      </c>
      <c r="C144" s="21">
        <f>29941</f>
        <v>29941</v>
      </c>
      <c r="D144" s="21">
        <f>99246</f>
        <v>99246</v>
      </c>
      <c r="E144" s="21">
        <f>96.919921875</f>
        <v>96.919921875</v>
      </c>
    </row>
    <row r="145">
      <c r="A145" s="21">
        <f>34895</f>
        <v>34895</v>
      </c>
      <c r="B145" s="21">
        <f t="shared" si="4"/>
        <v>0</v>
      </c>
      <c r="C145" s="21">
        <f>30145</f>
        <v>30145</v>
      </c>
      <c r="D145" s="21">
        <f t="shared" ref="D145:D155" si="5">99247</f>
        <v>99247</v>
      </c>
      <c r="E145" s="21">
        <f t="shared" ref="E145:E155" si="6">96.9208984375</f>
        <v>96.9208984375</v>
      </c>
    </row>
    <row r="146">
      <c r="A146" s="21">
        <f>35123</f>
        <v>35123</v>
      </c>
      <c r="B146" s="21">
        <f t="shared" si="4"/>
        <v>0</v>
      </c>
      <c r="C146" s="21">
        <f>30371</f>
        <v>30371</v>
      </c>
      <c r="D146" s="21">
        <f t="shared" si="5"/>
        <v>99247</v>
      </c>
      <c r="E146" s="21">
        <f t="shared" si="6"/>
        <v>96.9208984375</v>
      </c>
    </row>
    <row r="147">
      <c r="A147" s="21">
        <f>35359</f>
        <v>35359</v>
      </c>
      <c r="B147" s="21">
        <f t="shared" si="4"/>
        <v>0</v>
      </c>
      <c r="C147" s="21">
        <f>30574</f>
        <v>30574</v>
      </c>
      <c r="D147" s="21">
        <f t="shared" si="5"/>
        <v>99247</v>
      </c>
      <c r="E147" s="21">
        <f t="shared" si="6"/>
        <v>96.9208984375</v>
      </c>
    </row>
    <row r="148">
      <c r="A148" s="21">
        <f>35637</f>
        <v>35637</v>
      </c>
      <c r="B148" s="21">
        <f>2</f>
        <v>2</v>
      </c>
      <c r="C148" s="21">
        <f>30796</f>
        <v>30796</v>
      </c>
      <c r="D148" s="21">
        <f t="shared" si="5"/>
        <v>99247</v>
      </c>
      <c r="E148" s="21">
        <f t="shared" si="6"/>
        <v>96.9208984375</v>
      </c>
    </row>
    <row r="149">
      <c r="A149" s="21">
        <f>35881</f>
        <v>35881</v>
      </c>
      <c r="B149" s="21">
        <f>17</f>
        <v>17</v>
      </c>
      <c r="C149" s="21">
        <f>31018</f>
        <v>31018</v>
      </c>
      <c r="D149" s="21">
        <f t="shared" si="5"/>
        <v>99247</v>
      </c>
      <c r="E149" s="21">
        <f t="shared" si="6"/>
        <v>96.9208984375</v>
      </c>
    </row>
    <row r="150">
      <c r="A150" s="21">
        <f>36080</f>
        <v>36080</v>
      </c>
      <c r="B150" s="21">
        <f>13</f>
        <v>13</v>
      </c>
      <c r="C150" s="21">
        <f>31253</f>
        <v>31253</v>
      </c>
      <c r="D150" s="21">
        <f t="shared" si="5"/>
        <v>99247</v>
      </c>
      <c r="E150" s="21">
        <f t="shared" si="6"/>
        <v>96.9208984375</v>
      </c>
    </row>
    <row r="151">
      <c r="A151" s="21">
        <f>36316</f>
        <v>36316</v>
      </c>
      <c r="B151" s="21">
        <f>3</f>
        <v>3</v>
      </c>
      <c r="C151" s="21">
        <f>31457</f>
        <v>31457</v>
      </c>
      <c r="D151" s="21">
        <f t="shared" si="5"/>
        <v>99247</v>
      </c>
      <c r="E151" s="21">
        <f t="shared" si="6"/>
        <v>96.9208984375</v>
      </c>
    </row>
    <row r="152">
      <c r="A152" s="21">
        <f>36530</f>
        <v>36530</v>
      </c>
      <c r="B152" s="21">
        <f>0</f>
        <v>0</v>
      </c>
      <c r="C152" s="21">
        <f>31690</f>
        <v>31690</v>
      </c>
      <c r="D152" s="21">
        <f t="shared" si="5"/>
        <v>99247</v>
      </c>
      <c r="E152" s="21">
        <f t="shared" si="6"/>
        <v>96.9208984375</v>
      </c>
    </row>
    <row r="153">
      <c r="A153" s="21">
        <f>36788</f>
        <v>36788</v>
      </c>
      <c r="B153" s="21">
        <f>2</f>
        <v>2</v>
      </c>
      <c r="C153" s="21">
        <f>31925</f>
        <v>31925</v>
      </c>
      <c r="D153" s="21">
        <f t="shared" si="5"/>
        <v>99247</v>
      </c>
      <c r="E153" s="21">
        <f t="shared" si="6"/>
        <v>96.9208984375</v>
      </c>
    </row>
    <row r="154">
      <c r="A154" s="21">
        <f>37018</f>
        <v>37018</v>
      </c>
      <c r="B154" s="21">
        <f>0</f>
        <v>0</v>
      </c>
      <c r="C154" s="21">
        <f>32164</f>
        <v>32164</v>
      </c>
      <c r="D154" s="21">
        <f t="shared" si="5"/>
        <v>99247</v>
      </c>
      <c r="E154" s="21">
        <f t="shared" si="6"/>
        <v>96.9208984375</v>
      </c>
    </row>
    <row r="155">
      <c r="A155" s="21">
        <f>37250</f>
        <v>37250</v>
      </c>
      <c r="B155" s="21">
        <f>0</f>
        <v>0</v>
      </c>
      <c r="C155" s="21">
        <f>32420</f>
        <v>32420</v>
      </c>
      <c r="D155" s="21">
        <f t="shared" si="5"/>
        <v>99247</v>
      </c>
      <c r="E155" s="21">
        <f t="shared" si="6"/>
        <v>96.9208984375</v>
      </c>
    </row>
    <row r="156">
      <c r="A156" s="21">
        <f>37471</f>
        <v>37471</v>
      </c>
      <c r="B156" s="21">
        <f>0</f>
        <v>0</v>
      </c>
      <c r="C156" s="21">
        <f>32644</f>
        <v>32644</v>
      </c>
      <c r="D156" s="21">
        <f>99283</f>
        <v>99283</v>
      </c>
      <c r="E156" s="21">
        <f>96.9560546875</f>
        <v>96.9560546875</v>
      </c>
    </row>
    <row r="157">
      <c r="A157" s="21">
        <f>37707</f>
        <v>37707</v>
      </c>
      <c r="B157" s="21">
        <f>0</f>
        <v>0</v>
      </c>
      <c r="C157" s="21">
        <f>32866</f>
        <v>32866</v>
      </c>
      <c r="D157" s="21">
        <f>99283</f>
        <v>99283</v>
      </c>
      <c r="E157" s="21">
        <f>96.9560546875</f>
        <v>96.9560546875</v>
      </c>
    </row>
    <row r="158">
      <c r="A158" s="21">
        <f>37947</f>
        <v>37947</v>
      </c>
      <c r="B158" s="21">
        <f>0</f>
        <v>0</v>
      </c>
      <c r="C158" s="21">
        <f>33083</f>
        <v>33083</v>
      </c>
      <c r="D158" s="21">
        <f>99283</f>
        <v>99283</v>
      </c>
      <c r="E158" s="21">
        <f>96.9560546875</f>
        <v>96.9560546875</v>
      </c>
    </row>
    <row r="159">
      <c r="A159" s="21">
        <f>38202</f>
        <v>38202</v>
      </c>
      <c r="B159" s="21">
        <f>0</f>
        <v>0</v>
      </c>
      <c r="C159" s="21">
        <f>33308</f>
        <v>33308</v>
      </c>
      <c r="D159" s="21">
        <f>99283</f>
        <v>99283</v>
      </c>
      <c r="E159" s="21">
        <f>96.9560546875</f>
        <v>96.9560546875</v>
      </c>
    </row>
    <row r="160">
      <c r="A160" s="21">
        <f>38435</f>
        <v>38435</v>
      </c>
      <c r="B160" s="21">
        <f>0</f>
        <v>0</v>
      </c>
      <c r="C160" s="21">
        <f>33513</f>
        <v>33513</v>
      </c>
      <c r="D160" s="21">
        <f>99283</f>
        <v>99283</v>
      </c>
      <c r="E160" s="21">
        <f>96.9560546875</f>
        <v>96.9560546875</v>
      </c>
    </row>
    <row r="161">
      <c r="A161" s="21">
        <f>38681</f>
        <v>38681</v>
      </c>
      <c r="B161" s="21">
        <f>12</f>
        <v>12</v>
      </c>
      <c r="C161" s="21">
        <f>33737</f>
        <v>33737</v>
      </c>
      <c r="D161" s="21">
        <f>99283</f>
        <v>99283</v>
      </c>
      <c r="E161" s="21">
        <f>96.9560546875</f>
        <v>96.9560546875</v>
      </c>
    </row>
    <row r="162">
      <c r="A162" s="21">
        <f>38936</f>
        <v>38936</v>
      </c>
      <c r="B162" s="21">
        <f>5</f>
        <v>5</v>
      </c>
      <c r="C162" s="21">
        <f>33954</f>
        <v>33954</v>
      </c>
      <c r="D162" s="21">
        <f>99283</f>
        <v>99283</v>
      </c>
      <c r="E162" s="21">
        <f>96.9560546875</f>
        <v>96.9560546875</v>
      </c>
    </row>
    <row r="163">
      <c r="A163" s="21">
        <f>39146</f>
        <v>39146</v>
      </c>
      <c r="B163" s="21">
        <f>3</f>
        <v>3</v>
      </c>
      <c r="C163" s="21">
        <f>34151</f>
        <v>34151</v>
      </c>
      <c r="D163" s="21">
        <f>99282</f>
        <v>99282</v>
      </c>
      <c r="E163" s="21">
        <f>96.955078125</f>
        <v>96.955078125</v>
      </c>
    </row>
    <row r="164">
      <c r="A164" s="21">
        <f>39401</f>
        <v>39401</v>
      </c>
      <c r="B164" s="21">
        <f>20</f>
        <v>20</v>
      </c>
      <c r="C164" s="21">
        <f>34387</f>
        <v>34387</v>
      </c>
      <c r="D164" s="21">
        <f>99282</f>
        <v>99282</v>
      </c>
      <c r="E164" s="21">
        <f>96.955078125</f>
        <v>96.955078125</v>
      </c>
    </row>
    <row r="165">
      <c r="A165" s="21">
        <f>39624</f>
        <v>39624</v>
      </c>
      <c r="B165" s="21">
        <f>17</f>
        <v>17</v>
      </c>
      <c r="C165" s="21">
        <f>34613</f>
        <v>34613</v>
      </c>
      <c r="D165" s="21">
        <f>99282</f>
        <v>99282</v>
      </c>
      <c r="E165" s="21">
        <f>96.955078125</f>
        <v>96.955078125</v>
      </c>
    </row>
    <row r="166">
      <c r="A166" s="21">
        <f>39861</f>
        <v>39861</v>
      </c>
      <c r="B166" s="21">
        <f>18</f>
        <v>18</v>
      </c>
      <c r="C166" s="21">
        <f>34857</f>
        <v>34857</v>
      </c>
      <c r="D166" s="21">
        <f>99282</f>
        <v>99282</v>
      </c>
      <c r="E166" s="21">
        <f>96.955078125</f>
        <v>96.955078125</v>
      </c>
    </row>
    <row r="167">
      <c r="A167" s="21">
        <f>40125</f>
        <v>40125</v>
      </c>
      <c r="B167" s="21">
        <f>14</f>
        <v>14</v>
      </c>
      <c r="C167" s="21">
        <f>35092</f>
        <v>35092</v>
      </c>
      <c r="D167" s="21">
        <f>99282</f>
        <v>99282</v>
      </c>
      <c r="E167" s="21">
        <f>96.955078125</f>
        <v>96.955078125</v>
      </c>
    </row>
    <row r="168">
      <c r="A168" s="21">
        <f>40373</f>
        <v>40373</v>
      </c>
      <c r="B168" s="21">
        <f>14</f>
        <v>14</v>
      </c>
      <c r="C168" s="21">
        <f>35326</f>
        <v>35326</v>
      </c>
      <c r="D168" s="21">
        <f>99282</f>
        <v>99282</v>
      </c>
      <c r="E168" s="21">
        <f>96.955078125</f>
        <v>96.955078125</v>
      </c>
    </row>
    <row r="169">
      <c r="A169" s="21">
        <f>40586</f>
        <v>40586</v>
      </c>
      <c r="B169" s="21">
        <f>14</f>
        <v>14</v>
      </c>
      <c r="C169" s="21">
        <f>35567</f>
        <v>35567</v>
      </c>
      <c r="D169" s="21">
        <f>99282</f>
        <v>99282</v>
      </c>
      <c r="E169" s="21">
        <f>96.955078125</f>
        <v>96.955078125</v>
      </c>
    </row>
    <row r="170">
      <c r="A170" s="21">
        <f>40825</f>
        <v>40825</v>
      </c>
      <c r="B170" s="21">
        <f>0</f>
        <v>0</v>
      </c>
      <c r="C170" s="21">
        <f>35856</f>
        <v>35856</v>
      </c>
      <c r="D170" s="21">
        <f>112266</f>
        <v>112266</v>
      </c>
      <c r="E170" s="21">
        <f>109.634765625</f>
        <v>109.634765625</v>
      </c>
    </row>
    <row r="171">
      <c r="A171" s="21">
        <f>41066</f>
        <v>41066</v>
      </c>
      <c r="B171" s="21">
        <f>0</f>
        <v>0</v>
      </c>
      <c r="C171" s="21">
        <f>36126</f>
        <v>36126</v>
      </c>
      <c r="D171" s="21">
        <f>101131</f>
        <v>101131</v>
      </c>
      <c r="E171" s="21">
        <f>98.7607421875</f>
        <v>98.7607421875</v>
      </c>
    </row>
    <row r="172">
      <c r="A172" s="21">
        <f>41299</f>
        <v>41299</v>
      </c>
      <c r="B172" s="21">
        <f>0</f>
        <v>0</v>
      </c>
      <c r="C172" s="21">
        <f>36358</f>
        <v>36358</v>
      </c>
      <c r="D172" s="21">
        <f>100471</f>
        <v>100471</v>
      </c>
      <c r="E172" s="21">
        <f>98.1162109375</f>
        <v>98.1162109375</v>
      </c>
    </row>
    <row r="173">
      <c r="A173" s="21">
        <f>41544</f>
        <v>41544</v>
      </c>
      <c r="B173" s="21">
        <f>0</f>
        <v>0</v>
      </c>
      <c r="C173" s="21">
        <f>36568</f>
        <v>36568</v>
      </c>
      <c r="D173" s="21">
        <f>100475</f>
        <v>100475</v>
      </c>
      <c r="E173" s="21">
        <f>98.1201171875</f>
        <v>98.1201171875</v>
      </c>
    </row>
    <row r="174">
      <c r="A174" s="21">
        <f>41840</f>
        <v>41840</v>
      </c>
      <c r="B174" s="21">
        <f>2</f>
        <v>2</v>
      </c>
      <c r="C174" s="21">
        <f>36807</f>
        <v>36807</v>
      </c>
      <c r="D174" s="21">
        <f>100475</f>
        <v>100475</v>
      </c>
      <c r="E174" s="21">
        <f>98.1201171875</f>
        <v>98.1201171875</v>
      </c>
    </row>
    <row r="175">
      <c r="A175" s="21">
        <f>42097</f>
        <v>42097</v>
      </c>
      <c r="B175" s="21">
        <f>3</f>
        <v>3</v>
      </c>
      <c r="C175" s="21">
        <f>37029</f>
        <v>37029</v>
      </c>
      <c r="D175" s="21">
        <f>100474</f>
        <v>100474</v>
      </c>
      <c r="E175" s="21">
        <f>98.119140625</f>
        <v>98.119140625</v>
      </c>
    </row>
    <row r="176">
      <c r="A176" s="21">
        <f>42337</f>
        <v>42337</v>
      </c>
      <c r="B176" s="21">
        <f>0</f>
        <v>0</v>
      </c>
      <c r="C176" s="21">
        <f>37258</f>
        <v>37258</v>
      </c>
      <c r="D176" s="21">
        <f>100474</f>
        <v>100474</v>
      </c>
      <c r="E176" s="21">
        <f>98.119140625</f>
        <v>98.119140625</v>
      </c>
    </row>
    <row r="177">
      <c r="A177" s="21">
        <f>42583</f>
        <v>42583</v>
      </c>
      <c r="B177" s="21">
        <f>0</f>
        <v>0</v>
      </c>
      <c r="C177" s="21">
        <f>37499</f>
        <v>37499</v>
      </c>
      <c r="D177" s="21">
        <f>100475</f>
        <v>100475</v>
      </c>
      <c r="E177" s="21">
        <f>98.1201171875</f>
        <v>98.1201171875</v>
      </c>
    </row>
    <row r="178">
      <c r="C178" s="21">
        <f>37722</f>
        <v>37722</v>
      </c>
      <c r="D178" s="21">
        <f>100474</f>
        <v>100474</v>
      </c>
      <c r="E178" s="21">
        <f>98.119140625</f>
        <v>98.119140625</v>
      </c>
    </row>
    <row r="179">
      <c r="C179" s="21">
        <f>37971</f>
        <v>37971</v>
      </c>
      <c r="D179" s="21">
        <f>100475</f>
        <v>100475</v>
      </c>
      <c r="E179" s="21">
        <f>98.1201171875</f>
        <v>98.1201171875</v>
      </c>
    </row>
    <row r="180">
      <c r="C180" s="21">
        <f>38209</f>
        <v>38209</v>
      </c>
      <c r="D180" s="21">
        <f>100474</f>
        <v>100474</v>
      </c>
      <c r="E180" s="21">
        <f>98.119140625</f>
        <v>98.119140625</v>
      </c>
    </row>
    <row r="181">
      <c r="C181" s="21">
        <f>38455</f>
        <v>38455</v>
      </c>
      <c r="D181" s="21">
        <f>100474</f>
        <v>100474</v>
      </c>
      <c r="E181" s="21">
        <f>98.119140625</f>
        <v>98.119140625</v>
      </c>
    </row>
    <row r="182">
      <c r="C182" s="21">
        <f>38719</f>
        <v>38719</v>
      </c>
      <c r="D182" s="21">
        <f>100583</f>
        <v>100583</v>
      </c>
      <c r="E182" s="21">
        <f>98.2255859375</f>
        <v>98.2255859375</v>
      </c>
    </row>
    <row r="183">
      <c r="C183" s="21">
        <f>38931</f>
        <v>38931</v>
      </c>
      <c r="D183" s="21">
        <f>102688</f>
        <v>102688</v>
      </c>
      <c r="E183" s="21">
        <f>100.28125</f>
        <v>100.28125</v>
      </c>
    </row>
    <row r="184">
      <c r="C184" s="21">
        <f>39157</f>
        <v>39157</v>
      </c>
      <c r="D184" s="21">
        <f>102914</f>
        <v>102914</v>
      </c>
      <c r="E184" s="21">
        <f>100.501953125</f>
        <v>100.501953125</v>
      </c>
    </row>
    <row r="185">
      <c r="C185" s="21">
        <f>39397</f>
        <v>39397</v>
      </c>
      <c r="D185" s="21">
        <f>102566</f>
        <v>102566</v>
      </c>
      <c r="E185" s="21">
        <f>100.162109375</f>
        <v>100.162109375</v>
      </c>
    </row>
    <row r="186">
      <c r="C186" s="21">
        <f>39621</f>
        <v>39621</v>
      </c>
      <c r="D186" s="21">
        <f>101978</f>
        <v>101978</v>
      </c>
      <c r="E186" s="21">
        <f>99.587890625</f>
        <v>99.587890625</v>
      </c>
    </row>
    <row r="187">
      <c r="C187" s="21">
        <f>39849</f>
        <v>39849</v>
      </c>
      <c r="D187" s="21">
        <f>101978</f>
        <v>101978</v>
      </c>
      <c r="E187" s="21">
        <f>99.587890625</f>
        <v>99.587890625</v>
      </c>
    </row>
    <row r="188">
      <c r="C188" s="21">
        <f>40080</f>
        <v>40080</v>
      </c>
      <c r="D188" s="21">
        <f>101982</f>
        <v>101982</v>
      </c>
      <c r="E188" s="21">
        <f>99.591796875</f>
        <v>99.591796875</v>
      </c>
    </row>
    <row r="189">
      <c r="C189" s="21">
        <f>40329</f>
        <v>40329</v>
      </c>
      <c r="D189" s="21">
        <f>101954</f>
        <v>101954</v>
      </c>
      <c r="E189" s="21">
        <f>99.564453125</f>
        <v>99.564453125</v>
      </c>
    </row>
    <row r="190">
      <c r="C190" s="21">
        <f>40577</f>
        <v>40577</v>
      </c>
      <c r="D190" s="21">
        <f t="shared" ref="D190:D197" si="7">101902</f>
        <v>101902</v>
      </c>
      <c r="E190" s="21">
        <f t="shared" ref="E190:E197" si="8">99.513671875</f>
        <v>99.513671875</v>
      </c>
    </row>
    <row r="191">
      <c r="C191" s="21">
        <f>40805</f>
        <v>40805</v>
      </c>
      <c r="D191" s="21">
        <f t="shared" si="7"/>
        <v>101902</v>
      </c>
      <c r="E191" s="21">
        <f t="shared" si="8"/>
        <v>99.513671875</v>
      </c>
    </row>
    <row r="192">
      <c r="C192" s="21">
        <f>41033</f>
        <v>41033</v>
      </c>
      <c r="D192" s="21">
        <f t="shared" si="7"/>
        <v>101902</v>
      </c>
      <c r="E192" s="21">
        <f t="shared" si="8"/>
        <v>99.513671875</v>
      </c>
    </row>
    <row r="193">
      <c r="C193" s="21">
        <f>41271</f>
        <v>41271</v>
      </c>
      <c r="D193" s="21">
        <f t="shared" si="7"/>
        <v>101902</v>
      </c>
      <c r="E193" s="21">
        <f t="shared" si="8"/>
        <v>99.513671875</v>
      </c>
    </row>
    <row r="194">
      <c r="C194" s="21">
        <f>41548</f>
        <v>41548</v>
      </c>
      <c r="D194" s="21">
        <f t="shared" si="7"/>
        <v>101902</v>
      </c>
      <c r="E194" s="21">
        <f t="shared" si="8"/>
        <v>99.513671875</v>
      </c>
    </row>
    <row r="195">
      <c r="C195" s="21">
        <f>41829</f>
        <v>41829</v>
      </c>
      <c r="D195" s="21">
        <f t="shared" si="7"/>
        <v>101902</v>
      </c>
      <c r="E195" s="21">
        <f t="shared" si="8"/>
        <v>99.513671875</v>
      </c>
    </row>
    <row r="196">
      <c r="C196" s="21">
        <f>42076</f>
        <v>42076</v>
      </c>
      <c r="D196" s="21">
        <f t="shared" si="7"/>
        <v>101902</v>
      </c>
      <c r="E196" s="21">
        <f t="shared" si="8"/>
        <v>99.513671875</v>
      </c>
    </row>
    <row r="197">
      <c r="C197" s="21">
        <f>42286</f>
        <v>42286</v>
      </c>
      <c r="D197" s="21">
        <f t="shared" si="7"/>
        <v>101902</v>
      </c>
      <c r="E197" s="21">
        <f t="shared" si="8"/>
        <v>99.513671875</v>
      </c>
    </row>
    <row r="198">
      <c r="C198" s="21">
        <f>42495</f>
        <v>42495</v>
      </c>
      <c r="D198" s="21">
        <f>101903</f>
        <v>101903</v>
      </c>
      <c r="E198" s="21">
        <f>99.5146484375</f>
        <v>99.5146484375</v>
      </c>
    </row>
    <row r="199">
      <c r="C199" s="21">
        <f>42752</f>
        <v>42752</v>
      </c>
      <c r="D199" s="21">
        <f>101903</f>
        <v>101903</v>
      </c>
      <c r="E199" s="21">
        <f>99.5146484375</f>
        <v>99.5146484375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2016-01-08T15:46:40Z</dcterms:created>
  <dcterms:modified xsi:type="dcterms:W3CDTF">2015-12-21T13:01:52Z</dcterms:modified>
  <cp:lastPrinted>2016-01-08T15:46:40Z</cp:lastPrinted>
</cp:coreProperties>
</file>