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<sst xmlns="http://schemas.openxmlformats.org/spreadsheetml/2006/main" count="5" uniqueCount="5">
  <si>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</si>
  <si>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</si>
  <si>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</si>
  <si>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</si>
  <si>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238(171x)</t>
  </si>
  <si>
    <t>AVERAGE: 212(193x)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</si>
</sst>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Sheet1!$A$2:$A$172</c:f>
              <c:numCache/>
            </c:numRef>
          </c:cat>
          <c:val>
            <c:numRef>
              <c:f>Sheet1!$B$2:$B$172</c:f>
              <c:numCache/>
            </c:numRef>
          </c:val>
          <c:smooth val="0"/>
        </c:ser>
        <c:marker val="1"/>
        <c:axId val="1205406622"/>
        <c:axId val="293907205"/>
      </c:lineChart>
      <c:catAx>
        <c:axId val="120540662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93907205"/>
        <c:crosses val="autoZero"/>
        <c:auto val="1"/>
        <c:lblOffset val="100"/>
        <c:tickLblSkip val="1"/>
        <c:tickMarkSkip val="1"/>
        <c:noMultiLvlLbl val="0"/>
      </c:catAx>
      <c:valAx>
        <c:axId val="29390720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05406622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Sheet1!$C$2:$C$194</c:f>
              <c:numCache/>
            </c:numRef>
          </c:cat>
          <c:val>
            <c:numRef>
              <c:f>Sheet1!$E$2:$E$194</c:f>
              <c:numCache/>
            </c:numRef>
          </c:val>
          <c:smooth val="0"/>
        </c:ser>
        <c:marker val="1"/>
        <c:axId val="988800485"/>
        <c:axId val="345902941"/>
      </c:lineChart>
      <c:catAx>
        <c:axId val="98880048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345902941"/>
        <c:crosses val="autoZero"/>
        <c:auto val="1"/>
        <c:lblOffset val="100"/>
        <c:tickLblSkip val="1"/>
        <c:tickMarkSkip val="1"/>
        <c:noMultiLvlLbl val="0"/>
      </c:catAx>
      <c:valAx>
        <c:axId val="34590294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98880048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195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1680</f>
        <v>1680</v>
      </c>
      <c r="B2" s="21">
        <f>0</f>
        <v>0</v>
      </c>
      <c r="C2" s="21">
        <f>1713</f>
        <v>1713</v>
      </c>
      <c r="D2" s="21">
        <f>5983</f>
        <v>5983</v>
      </c>
      <c r="E2" s="21">
        <f>5.8427734375</f>
        <v>5.8427734375</v>
      </c>
      <c r="G2" s="21">
        <f>238</f>
        <v>238</v>
      </c>
    </row>
    <row r="3">
      <c r="A3" s="21">
        <f>1946</f>
        <v>1946</v>
      </c>
      <c r="B3" s="21">
        <f>12</f>
        <v>12</v>
      </c>
      <c r="C3" s="21">
        <f>1886</f>
        <v>1886</v>
      </c>
      <c r="D3" s="21">
        <f>17079</f>
        <v>17079</v>
      </c>
      <c r="E3" s="21">
        <f>16.6787109375</f>
        <v>16.6787109375</v>
      </c>
    </row>
    <row r="4">
      <c r="A4" s="21">
        <f>2149</f>
        <v>2149</v>
      </c>
      <c r="B4" s="21">
        <f>22</f>
        <v>22</v>
      </c>
      <c r="C4" s="21">
        <f>2028</f>
        <v>2028</v>
      </c>
      <c r="D4" s="21">
        <f>15570</f>
        <v>15570</v>
      </c>
      <c r="E4" s="21">
        <f>15.205078125</f>
        <v>15.205078125</v>
      </c>
      <c r="G4" s="21" t="s">
        <v>5</v>
      </c>
    </row>
    <row r="5">
      <c r="A5" s="21">
        <f>2380</f>
        <v>2380</v>
      </c>
      <c r="B5" s="21">
        <f>25</f>
        <v>25</v>
      </c>
      <c r="C5" s="21">
        <f>2166</f>
        <v>2166</v>
      </c>
      <c r="D5" s="21">
        <f>17050</f>
        <v>17050</v>
      </c>
      <c r="E5" s="21">
        <f>16.650390625</f>
        <v>16.650390625</v>
      </c>
      <c r="G5" s="21">
        <f>212</f>
        <v>212</v>
      </c>
    </row>
    <row r="6">
      <c r="A6" s="21">
        <f>2596</f>
        <v>2596</v>
      </c>
      <c r="B6" s="21">
        <f>22</f>
        <v>22</v>
      </c>
      <c r="C6" s="21">
        <f>2322</f>
        <v>2322</v>
      </c>
      <c r="D6" s="21">
        <f>22353</f>
        <v>22353</v>
      </c>
      <c r="E6" s="21">
        <f>21.8291015625</f>
        <v>21.8291015625</v>
      </c>
    </row>
    <row r="7">
      <c r="A7" s="21">
        <f>2796</f>
        <v>2796</v>
      </c>
      <c r="B7" s="21">
        <f>23</f>
        <v>23</v>
      </c>
      <c r="C7" s="21">
        <f>2477</f>
        <v>2477</v>
      </c>
      <c r="D7" s="21">
        <f>24929</f>
        <v>24929</v>
      </c>
      <c r="E7" s="21">
        <f>24.3447265625</f>
        <v>24.3447265625</v>
      </c>
    </row>
    <row r="8">
      <c r="A8" s="21">
        <f>3048</f>
        <v>3048</v>
      </c>
      <c r="B8" s="21">
        <f>12</f>
        <v>12</v>
      </c>
      <c r="C8" s="21">
        <f>2629</f>
        <v>2629</v>
      </c>
      <c r="D8" s="21">
        <f>37559</f>
        <v>37559</v>
      </c>
      <c r="E8" s="21">
        <f>36.6787109375</f>
        <v>36.6787109375</v>
      </c>
    </row>
    <row r="9">
      <c r="A9" s="21">
        <f>3275</f>
        <v>3275</v>
      </c>
      <c r="B9" s="21">
        <f>16</f>
        <v>16</v>
      </c>
      <c r="C9" s="21">
        <f>2769</f>
        <v>2769</v>
      </c>
      <c r="D9" s="21">
        <f>40233</f>
        <v>40233</v>
      </c>
      <c r="E9" s="21">
        <f>39.2900390625</f>
        <v>39.2900390625</v>
      </c>
    </row>
    <row r="10">
      <c r="A10" s="21">
        <f>3489</f>
        <v>3489</v>
      </c>
      <c r="B10" s="21">
        <f>18</f>
        <v>18</v>
      </c>
      <c r="C10" s="21">
        <f>2926</f>
        <v>2926</v>
      </c>
      <c r="D10" s="21">
        <f>42277</f>
        <v>42277</v>
      </c>
      <c r="E10" s="21">
        <f>41.2861328125</f>
        <v>41.2861328125</v>
      </c>
    </row>
    <row r="11">
      <c r="A11" s="21">
        <f>3716</f>
        <v>3716</v>
      </c>
      <c r="B11" s="21">
        <f>21</f>
        <v>21</v>
      </c>
      <c r="C11" s="21">
        <f>3090</f>
        <v>3090</v>
      </c>
      <c r="D11" s="21">
        <f>50321</f>
        <v>50321</v>
      </c>
      <c r="E11" s="21">
        <f>49.1416015625</f>
        <v>49.1416015625</v>
      </c>
    </row>
    <row r="12">
      <c r="A12" s="21">
        <f>3934</f>
        <v>3934</v>
      </c>
      <c r="B12" s="21">
        <f>19</f>
        <v>19</v>
      </c>
      <c r="C12" s="21">
        <f>3244</f>
        <v>3244</v>
      </c>
      <c r="D12" s="21">
        <f>52528</f>
        <v>52528</v>
      </c>
      <c r="E12" s="21">
        <f>51.296875</f>
        <v>51.296875</v>
      </c>
    </row>
    <row r="13">
      <c r="A13" s="21">
        <f>4179</f>
        <v>4179</v>
      </c>
      <c r="B13" s="21">
        <f>22</f>
        <v>22</v>
      </c>
      <c r="C13" s="21">
        <f>3389</f>
        <v>3389</v>
      </c>
      <c r="D13" s="21">
        <f>54221</f>
        <v>54221</v>
      </c>
      <c r="E13" s="21">
        <f>52.9501953125</f>
        <v>52.9501953125</v>
      </c>
    </row>
    <row r="14">
      <c r="A14" s="21">
        <f>4417</f>
        <v>4417</v>
      </c>
      <c r="B14" s="21">
        <f>3</f>
        <v>3</v>
      </c>
      <c r="C14" s="21">
        <f>3535</f>
        <v>3535</v>
      </c>
      <c r="D14" s="21">
        <f>50672</f>
        <v>50672</v>
      </c>
      <c r="E14" s="21">
        <f>49.484375</f>
        <v>49.484375</v>
      </c>
    </row>
    <row r="15">
      <c r="A15" s="21">
        <f>4722</f>
        <v>4722</v>
      </c>
      <c r="B15" s="21">
        <f>0</f>
        <v>0</v>
      </c>
      <c r="C15" s="21">
        <f>3696</f>
        <v>3696</v>
      </c>
      <c r="D15" s="21">
        <f>51892</f>
        <v>51892</v>
      </c>
      <c r="E15" s="21">
        <f>50.67578125</f>
        <v>50.67578125</v>
      </c>
    </row>
    <row r="16">
      <c r="A16" s="21">
        <f>4971</f>
        <v>4971</v>
      </c>
      <c r="B16" s="21">
        <f>2</f>
        <v>2</v>
      </c>
      <c r="C16" s="21">
        <f>3839</f>
        <v>3839</v>
      </c>
      <c r="D16" s="21">
        <f>52232</f>
        <v>52232</v>
      </c>
      <c r="E16" s="21">
        <f>51.0078125</f>
        <v>51.0078125</v>
      </c>
    </row>
    <row r="17">
      <c r="A17" s="21">
        <f>5234</f>
        <v>5234</v>
      </c>
      <c r="B17" s="21">
        <f>2</f>
        <v>2</v>
      </c>
      <c r="C17" s="21">
        <f>3993</f>
        <v>3993</v>
      </c>
      <c r="D17" s="21">
        <f>53280</f>
        <v>53280</v>
      </c>
      <c r="E17" s="21">
        <f>52.03125</f>
        <v>52.03125</v>
      </c>
    </row>
    <row r="18">
      <c r="A18" s="21">
        <f>5502</f>
        <v>5502</v>
      </c>
      <c r="B18" s="21">
        <f>17</f>
        <v>17</v>
      </c>
      <c r="C18" s="21">
        <f>4158</f>
        <v>4158</v>
      </c>
      <c r="D18" s="21">
        <f>54617</f>
        <v>54617</v>
      </c>
      <c r="E18" s="21">
        <f>53.3369140625</f>
        <v>53.3369140625</v>
      </c>
    </row>
    <row r="19">
      <c r="A19" s="21">
        <f>5740</f>
        <v>5740</v>
      </c>
      <c r="B19" s="21">
        <f>3</f>
        <v>3</v>
      </c>
      <c r="C19" s="21">
        <f>4332</f>
        <v>4332</v>
      </c>
      <c r="D19" s="21">
        <f>56821</f>
        <v>56821</v>
      </c>
      <c r="E19" s="21">
        <f>55.4892578125</f>
        <v>55.4892578125</v>
      </c>
    </row>
    <row r="20">
      <c r="A20" s="21">
        <f>6077</f>
        <v>6077</v>
      </c>
      <c r="B20" s="21">
        <f>0</f>
        <v>0</v>
      </c>
      <c r="C20" s="21">
        <f>4508</f>
        <v>4508</v>
      </c>
      <c r="D20" s="21">
        <f>56821</f>
        <v>56821</v>
      </c>
      <c r="E20" s="21">
        <f>55.4892578125</f>
        <v>55.4892578125</v>
      </c>
    </row>
    <row r="21">
      <c r="A21" s="21">
        <f>6376</f>
        <v>6376</v>
      </c>
      <c r="B21" s="21">
        <f>0</f>
        <v>0</v>
      </c>
      <c r="C21" s="21">
        <f>4745</f>
        <v>4745</v>
      </c>
      <c r="D21" s="21">
        <f>56821</f>
        <v>56821</v>
      </c>
      <c r="E21" s="21">
        <f>55.4892578125</f>
        <v>55.4892578125</v>
      </c>
    </row>
    <row r="22">
      <c r="A22" s="21">
        <f>6659</f>
        <v>6659</v>
      </c>
      <c r="B22" s="21">
        <f>0</f>
        <v>0</v>
      </c>
      <c r="C22" s="21">
        <f>4904</f>
        <v>4904</v>
      </c>
      <c r="D22" s="21">
        <f>56821</f>
        <v>56821</v>
      </c>
      <c r="E22" s="21">
        <f>55.4892578125</f>
        <v>55.4892578125</v>
      </c>
    </row>
    <row r="23">
      <c r="A23" s="21">
        <f>6979</f>
        <v>6979</v>
      </c>
      <c r="B23" s="21">
        <f>7</f>
        <v>7</v>
      </c>
      <c r="C23" s="21">
        <f>5107</f>
        <v>5107</v>
      </c>
      <c r="D23" s="21">
        <f>56821</f>
        <v>56821</v>
      </c>
      <c r="E23" s="21">
        <f>55.4892578125</f>
        <v>55.4892578125</v>
      </c>
    </row>
    <row r="24">
      <c r="A24" s="21">
        <f>7197</f>
        <v>7197</v>
      </c>
      <c r="B24" s="21">
        <f>10</f>
        <v>10</v>
      </c>
      <c r="C24" s="21">
        <f>5319</f>
        <v>5319</v>
      </c>
      <c r="D24" s="21">
        <f>56821</f>
        <v>56821</v>
      </c>
      <c r="E24" s="21">
        <f>55.4892578125</f>
        <v>55.4892578125</v>
      </c>
    </row>
    <row r="25">
      <c r="A25" s="21">
        <f>7441</f>
        <v>7441</v>
      </c>
      <c r="B25" s="21">
        <f>2</f>
        <v>2</v>
      </c>
      <c r="C25" s="21">
        <f>5529</f>
        <v>5529</v>
      </c>
      <c r="D25" s="21">
        <f>56822</f>
        <v>56822</v>
      </c>
      <c r="E25" s="21">
        <f>55.490234375</f>
        <v>55.490234375</v>
      </c>
    </row>
    <row r="26">
      <c r="A26" s="21">
        <f>7692</f>
        <v>7692</v>
      </c>
      <c r="B26" s="21">
        <f>15</f>
        <v>15</v>
      </c>
      <c r="C26" s="21">
        <f>5722</f>
        <v>5722</v>
      </c>
      <c r="D26" s="21">
        <f>56822</f>
        <v>56822</v>
      </c>
      <c r="E26" s="21">
        <f>55.490234375</f>
        <v>55.490234375</v>
      </c>
    </row>
    <row r="27">
      <c r="A27" s="21">
        <f>7911</f>
        <v>7911</v>
      </c>
      <c r="B27" s="21">
        <f>0</f>
        <v>0</v>
      </c>
      <c r="C27" s="21">
        <f>5916</f>
        <v>5916</v>
      </c>
      <c r="D27" s="21">
        <f>56822</f>
        <v>56822</v>
      </c>
      <c r="E27" s="21">
        <f>55.490234375</f>
        <v>55.490234375</v>
      </c>
    </row>
    <row r="28">
      <c r="A28" s="21">
        <f>8141</f>
        <v>8141</v>
      </c>
      <c r="B28" s="21">
        <f>3</f>
        <v>3</v>
      </c>
      <c r="C28" s="21">
        <f>6130</f>
        <v>6130</v>
      </c>
      <c r="D28" s="21">
        <f>56822</f>
        <v>56822</v>
      </c>
      <c r="E28" s="21">
        <f>55.490234375</f>
        <v>55.490234375</v>
      </c>
    </row>
    <row r="29">
      <c r="A29" s="21">
        <f>8367</f>
        <v>8367</v>
      </c>
      <c r="B29" s="21">
        <f>20</f>
        <v>20</v>
      </c>
      <c r="C29" s="21">
        <f>6344</f>
        <v>6344</v>
      </c>
      <c r="D29" s="21">
        <f>56822</f>
        <v>56822</v>
      </c>
      <c r="E29" s="21">
        <f>55.490234375</f>
        <v>55.490234375</v>
      </c>
    </row>
    <row r="30">
      <c r="A30" s="21">
        <f>8589</f>
        <v>8589</v>
      </c>
      <c r="B30" s="21">
        <f>19</f>
        <v>19</v>
      </c>
      <c r="C30" s="21">
        <f>6541</f>
        <v>6541</v>
      </c>
      <c r="D30" s="21">
        <f>56822</f>
        <v>56822</v>
      </c>
      <c r="E30" s="21">
        <f>55.490234375</f>
        <v>55.490234375</v>
      </c>
    </row>
    <row r="31">
      <c r="A31" s="21">
        <f>8808</f>
        <v>8808</v>
      </c>
      <c r="B31" s="21">
        <f>24</f>
        <v>24</v>
      </c>
      <c r="C31" s="21">
        <f>6771</f>
        <v>6771</v>
      </c>
      <c r="D31" s="21">
        <f>56822</f>
        <v>56822</v>
      </c>
      <c r="E31" s="21">
        <f>55.490234375</f>
        <v>55.490234375</v>
      </c>
    </row>
    <row r="32">
      <c r="A32" s="21">
        <f>9044</f>
        <v>9044</v>
      </c>
      <c r="B32" s="21">
        <f>21</f>
        <v>21</v>
      </c>
      <c r="C32" s="21">
        <f>7013</f>
        <v>7013</v>
      </c>
      <c r="D32" s="21">
        <f>57034</f>
        <v>57034</v>
      </c>
      <c r="E32" s="21">
        <f>55.697265625</f>
        <v>55.697265625</v>
      </c>
    </row>
    <row r="33">
      <c r="A33" s="21">
        <f>9280</f>
        <v>9280</v>
      </c>
      <c r="B33" s="21">
        <f>36</f>
        <v>36</v>
      </c>
      <c r="C33" s="21">
        <f>7212</f>
        <v>7212</v>
      </c>
      <c r="D33" s="21">
        <f>64011</f>
        <v>64011</v>
      </c>
      <c r="E33" s="21">
        <f>62.5107421875</f>
        <v>62.5107421875</v>
      </c>
    </row>
    <row r="34">
      <c r="A34" s="21">
        <f>9510</f>
        <v>9510</v>
      </c>
      <c r="B34" s="21">
        <f>33</f>
        <v>33</v>
      </c>
      <c r="C34" s="21">
        <f>7402</f>
        <v>7402</v>
      </c>
      <c r="D34" s="21">
        <f>64338</f>
        <v>64338</v>
      </c>
      <c r="E34" s="21">
        <f>62.830078125</f>
        <v>62.830078125</v>
      </c>
    </row>
    <row r="35">
      <c r="A35" s="21">
        <f>9746</f>
        <v>9746</v>
      </c>
      <c r="B35" s="21">
        <f>14</f>
        <v>14</v>
      </c>
      <c r="C35" s="21">
        <f>7596</f>
        <v>7596</v>
      </c>
      <c r="D35" s="21">
        <f>64406</f>
        <v>64406</v>
      </c>
      <c r="E35" s="21">
        <f>62.896484375</f>
        <v>62.896484375</v>
      </c>
    </row>
    <row r="36">
      <c r="A36" s="21">
        <f>9938</f>
        <v>9938</v>
      </c>
      <c r="B36" s="21">
        <f>12</f>
        <v>12</v>
      </c>
      <c r="C36" s="21">
        <f>7774</f>
        <v>7774</v>
      </c>
      <c r="D36" s="21">
        <f>65723</f>
        <v>65723</v>
      </c>
      <c r="E36" s="21">
        <f>64.1826171875</f>
        <v>64.1826171875</v>
      </c>
    </row>
    <row r="37">
      <c r="A37" s="21">
        <f>10182</f>
        <v>10182</v>
      </c>
      <c r="B37" s="21">
        <f>3</f>
        <v>3</v>
      </c>
      <c r="C37" s="21">
        <f>7972</f>
        <v>7972</v>
      </c>
      <c r="D37" s="21">
        <f>66859</f>
        <v>66859</v>
      </c>
      <c r="E37" s="21">
        <f>65.2919921875</f>
        <v>65.2919921875</v>
      </c>
    </row>
    <row r="38">
      <c r="A38" s="21">
        <f>10448</f>
        <v>10448</v>
      </c>
      <c r="B38" s="21">
        <f>0</f>
        <v>0</v>
      </c>
      <c r="C38" s="21">
        <f>8145</f>
        <v>8145</v>
      </c>
      <c r="D38" s="21">
        <f>66874</f>
        <v>66874</v>
      </c>
      <c r="E38" s="21">
        <f>65.306640625</f>
        <v>65.306640625</v>
      </c>
    </row>
    <row r="39">
      <c r="A39" s="21">
        <f>10760</f>
        <v>10760</v>
      </c>
      <c r="B39" s="21">
        <f>0</f>
        <v>0</v>
      </c>
      <c r="C39" s="21">
        <f>8313</f>
        <v>8313</v>
      </c>
      <c r="D39" s="21">
        <f>66992</f>
        <v>66992</v>
      </c>
      <c r="E39" s="21">
        <f>65.421875</f>
        <v>65.421875</v>
      </c>
    </row>
    <row r="40">
      <c r="A40" s="21">
        <f>11040</f>
        <v>11040</v>
      </c>
      <c r="B40" s="21">
        <f>0</f>
        <v>0</v>
      </c>
      <c r="C40" s="21">
        <f>8482</f>
        <v>8482</v>
      </c>
      <c r="D40" s="21">
        <f>68150</f>
        <v>68150</v>
      </c>
      <c r="E40" s="21">
        <f>66.552734375</f>
        <v>66.552734375</v>
      </c>
    </row>
    <row r="41">
      <c r="A41" s="21">
        <f>11332</f>
        <v>11332</v>
      </c>
      <c r="B41" s="21">
        <f>2</f>
        <v>2</v>
      </c>
      <c r="C41" s="21">
        <f>8637</f>
        <v>8637</v>
      </c>
      <c r="D41" s="21">
        <f>68638</f>
        <v>68638</v>
      </c>
      <c r="E41" s="21">
        <f>67.029296875</f>
        <v>67.029296875</v>
      </c>
    </row>
    <row r="42">
      <c r="A42" s="21">
        <f>11640</f>
        <v>11640</v>
      </c>
      <c r="B42" s="21">
        <f>2</f>
        <v>2</v>
      </c>
      <c r="C42" s="21">
        <f>8793</f>
        <v>8793</v>
      </c>
      <c r="D42" s="21">
        <f>69265</f>
        <v>69265</v>
      </c>
      <c r="E42" s="21">
        <f>67.6416015625</f>
        <v>67.6416015625</v>
      </c>
    </row>
    <row r="43">
      <c r="A43" s="21">
        <f>11919</f>
        <v>11919</v>
      </c>
      <c r="B43" s="21">
        <f>0</f>
        <v>0</v>
      </c>
      <c r="C43" s="21">
        <f>8946</f>
        <v>8946</v>
      </c>
      <c r="D43" s="21">
        <f>69806</f>
        <v>69806</v>
      </c>
      <c r="E43" s="21">
        <f>68.169921875</f>
        <v>68.169921875</v>
      </c>
    </row>
    <row r="44">
      <c r="A44" s="21">
        <f>12177</f>
        <v>12177</v>
      </c>
      <c r="B44" s="21">
        <f>0</f>
        <v>0</v>
      </c>
      <c r="C44" s="21">
        <f>9096</f>
        <v>9096</v>
      </c>
      <c r="D44" s="21">
        <f>70458</f>
        <v>70458</v>
      </c>
      <c r="E44" s="21">
        <f>68.806640625</f>
        <v>68.806640625</v>
      </c>
    </row>
    <row r="45">
      <c r="A45" s="21">
        <f>12475</f>
        <v>12475</v>
      </c>
      <c r="B45" s="21">
        <f>2</f>
        <v>2</v>
      </c>
      <c r="C45" s="21">
        <f>9272</f>
        <v>9272</v>
      </c>
      <c r="D45" s="21">
        <f>71622</f>
        <v>71622</v>
      </c>
      <c r="E45" s="21">
        <f>69.943359375</f>
        <v>69.943359375</v>
      </c>
    </row>
    <row r="46">
      <c r="A46" s="21">
        <f>12705</f>
        <v>12705</v>
      </c>
      <c r="B46" s="21">
        <f>0</f>
        <v>0</v>
      </c>
      <c r="C46" s="21">
        <f>9492</f>
        <v>9492</v>
      </c>
      <c r="D46" s="21">
        <f>79262</f>
        <v>79262</v>
      </c>
      <c r="E46" s="21">
        <f>77.404296875</f>
        <v>77.404296875</v>
      </c>
    </row>
    <row r="47">
      <c r="A47" s="21">
        <f>12931</f>
        <v>12931</v>
      </c>
      <c r="B47" s="21">
        <f>20</f>
        <v>20</v>
      </c>
      <c r="C47" s="21">
        <f>9704</f>
        <v>9704</v>
      </c>
      <c r="D47" s="21">
        <f>82963</f>
        <v>82963</v>
      </c>
      <c r="E47" s="21">
        <f>81.0185546875</f>
        <v>81.0185546875</v>
      </c>
    </row>
    <row r="48">
      <c r="A48" s="21">
        <f>13185</f>
        <v>13185</v>
      </c>
      <c r="B48" s="21">
        <f>6</f>
        <v>6</v>
      </c>
      <c r="C48" s="21">
        <f>9889</f>
        <v>9889</v>
      </c>
      <c r="D48" s="21">
        <f>83069</f>
        <v>83069</v>
      </c>
      <c r="E48" s="21">
        <f>81.1220703125</f>
        <v>81.1220703125</v>
      </c>
    </row>
    <row r="49">
      <c r="A49" s="21">
        <f>13422</f>
        <v>13422</v>
      </c>
      <c r="B49" s="21">
        <f>12</f>
        <v>12</v>
      </c>
      <c r="C49" s="21">
        <f>10095</f>
        <v>10095</v>
      </c>
      <c r="D49" s="21">
        <f>83998</f>
        <v>83998</v>
      </c>
      <c r="E49" s="21">
        <f>82.029296875</f>
        <v>82.029296875</v>
      </c>
    </row>
    <row r="50">
      <c r="A50" s="21">
        <f>13650</f>
        <v>13650</v>
      </c>
      <c r="B50" s="21">
        <f>0</f>
        <v>0</v>
      </c>
      <c r="C50" s="21">
        <f>10340</f>
        <v>10340</v>
      </c>
      <c r="D50" s="21">
        <f>83488</f>
        <v>83488</v>
      </c>
      <c r="E50" s="21">
        <f>81.53125</f>
        <v>81.53125</v>
      </c>
    </row>
    <row r="51">
      <c r="A51" s="21">
        <f>13893</f>
        <v>13893</v>
      </c>
      <c r="B51" s="21">
        <f>0</f>
        <v>0</v>
      </c>
      <c r="C51" s="21">
        <f>10581</f>
        <v>10581</v>
      </c>
      <c r="D51" s="21">
        <f>83488</f>
        <v>83488</v>
      </c>
      <c r="E51" s="21">
        <f>81.53125</f>
        <v>81.53125</v>
      </c>
    </row>
    <row r="52">
      <c r="A52" s="21">
        <f>14120</f>
        <v>14120</v>
      </c>
      <c r="B52" s="21">
        <f>0</f>
        <v>0</v>
      </c>
      <c r="C52" s="21">
        <f>10844</f>
        <v>10844</v>
      </c>
      <c r="D52" s="21">
        <f>83488</f>
        <v>83488</v>
      </c>
      <c r="E52" s="21">
        <f>81.53125</f>
        <v>81.53125</v>
      </c>
    </row>
    <row r="53">
      <c r="A53" s="21">
        <f>14354</f>
        <v>14354</v>
      </c>
      <c r="B53" s="21">
        <f>0</f>
        <v>0</v>
      </c>
      <c r="C53" s="21">
        <f>11061</f>
        <v>11061</v>
      </c>
      <c r="D53" s="21">
        <f>83488</f>
        <v>83488</v>
      </c>
      <c r="E53" s="21">
        <f>81.53125</f>
        <v>81.53125</v>
      </c>
    </row>
    <row r="54">
      <c r="A54" s="21">
        <f>14593</f>
        <v>14593</v>
      </c>
      <c r="B54" s="21">
        <f>0</f>
        <v>0</v>
      </c>
      <c r="C54" s="21">
        <f>11304</f>
        <v>11304</v>
      </c>
      <c r="D54" s="21">
        <f>83487</f>
        <v>83487</v>
      </c>
      <c r="E54" s="21">
        <f>81.5302734375</f>
        <v>81.5302734375</v>
      </c>
    </row>
    <row r="55">
      <c r="A55" s="21">
        <f>14832</f>
        <v>14832</v>
      </c>
      <c r="B55" s="21">
        <f>0</f>
        <v>0</v>
      </c>
      <c r="C55" s="21">
        <f>11550</f>
        <v>11550</v>
      </c>
      <c r="D55" s="21">
        <f>83487</f>
        <v>83487</v>
      </c>
      <c r="E55" s="21">
        <f>81.5302734375</f>
        <v>81.5302734375</v>
      </c>
    </row>
    <row r="56">
      <c r="A56" s="21">
        <f>15078</f>
        <v>15078</v>
      </c>
      <c r="B56" s="21">
        <f>0</f>
        <v>0</v>
      </c>
      <c r="C56" s="21">
        <f>11742</f>
        <v>11742</v>
      </c>
      <c r="D56" s="21">
        <f>83488</f>
        <v>83488</v>
      </c>
      <c r="E56" s="21">
        <f>81.53125</f>
        <v>81.53125</v>
      </c>
    </row>
    <row r="57">
      <c r="A57" s="21">
        <f>15312</f>
        <v>15312</v>
      </c>
      <c r="B57" s="21">
        <f>6</f>
        <v>6</v>
      </c>
      <c r="C57" s="21">
        <f>11941</f>
        <v>11941</v>
      </c>
      <c r="D57" s="21">
        <f>83488</f>
        <v>83488</v>
      </c>
      <c r="E57" s="21">
        <f>81.53125</f>
        <v>81.53125</v>
      </c>
    </row>
    <row r="58">
      <c r="A58" s="21">
        <f>15547</f>
        <v>15547</v>
      </c>
      <c r="B58" s="21">
        <f t="shared" ref="B58:B65" si="0">0</f>
        <v>0</v>
      </c>
      <c r="C58" s="21">
        <f>12158</f>
        <v>12158</v>
      </c>
      <c r="D58" s="21">
        <f>83491</f>
        <v>83491</v>
      </c>
      <c r="E58" s="21">
        <f>81.5341796875</f>
        <v>81.5341796875</v>
      </c>
    </row>
    <row r="59">
      <c r="A59" s="21">
        <f>15779</f>
        <v>15779</v>
      </c>
      <c r="B59" s="21">
        <f t="shared" si="0"/>
        <v>0</v>
      </c>
      <c r="C59" s="21">
        <f>12397</f>
        <v>12397</v>
      </c>
      <c r="D59" s="21">
        <f>83492</f>
        <v>83492</v>
      </c>
      <c r="E59" s="21">
        <f>81.53515625</f>
        <v>81.53515625</v>
      </c>
    </row>
    <row r="60">
      <c r="A60" s="21">
        <f>16052</f>
        <v>16052</v>
      </c>
      <c r="B60" s="21">
        <f t="shared" si="0"/>
        <v>0</v>
      </c>
      <c r="C60" s="21">
        <f>12636</f>
        <v>12636</v>
      </c>
      <c r="D60" s="21">
        <f>83520</f>
        <v>83520</v>
      </c>
      <c r="E60" s="21">
        <f>81.5625</f>
        <v>81.5625</v>
      </c>
    </row>
    <row r="61">
      <c r="A61" s="21">
        <f>16269</f>
        <v>16269</v>
      </c>
      <c r="B61" s="21">
        <f t="shared" si="0"/>
        <v>0</v>
      </c>
      <c r="C61" s="21">
        <f>12819</f>
        <v>12819</v>
      </c>
      <c r="D61" s="21">
        <f>83894</f>
        <v>83894</v>
      </c>
      <c r="E61" s="21">
        <f>81.927734375</f>
        <v>81.927734375</v>
      </c>
    </row>
    <row r="62">
      <c r="A62" s="21">
        <f>16493</f>
        <v>16493</v>
      </c>
      <c r="B62" s="21">
        <f t="shared" si="0"/>
        <v>0</v>
      </c>
      <c r="C62" s="21">
        <f>13027</f>
        <v>13027</v>
      </c>
      <c r="D62" s="21">
        <f>83222</f>
        <v>83222</v>
      </c>
      <c r="E62" s="21">
        <f>81.271484375</f>
        <v>81.271484375</v>
      </c>
    </row>
    <row r="63">
      <c r="A63" s="21">
        <f>16745</f>
        <v>16745</v>
      </c>
      <c r="B63" s="21">
        <f t="shared" si="0"/>
        <v>0</v>
      </c>
      <c r="C63" s="21">
        <f>13213</f>
        <v>13213</v>
      </c>
      <c r="D63" s="21">
        <f>83830</f>
        <v>83830</v>
      </c>
      <c r="E63" s="21">
        <f>81.865234375</f>
        <v>81.865234375</v>
      </c>
    </row>
    <row r="64">
      <c r="A64" s="21">
        <f>16981</f>
        <v>16981</v>
      </c>
      <c r="B64" s="21">
        <f t="shared" si="0"/>
        <v>0</v>
      </c>
      <c r="C64" s="21">
        <f>13431</f>
        <v>13431</v>
      </c>
      <c r="D64" s="21">
        <f>83879</f>
        <v>83879</v>
      </c>
      <c r="E64" s="21">
        <f>81.9130859375</f>
        <v>81.9130859375</v>
      </c>
    </row>
    <row r="65">
      <c r="A65" s="21">
        <f>17204</f>
        <v>17204</v>
      </c>
      <c r="B65" s="21">
        <f t="shared" si="0"/>
        <v>0</v>
      </c>
      <c r="C65" s="21">
        <f>13643</f>
        <v>13643</v>
      </c>
      <c r="D65" s="21">
        <f>84969</f>
        <v>84969</v>
      </c>
      <c r="E65" s="21">
        <f>82.9775390625</f>
        <v>82.9775390625</v>
      </c>
    </row>
    <row r="66">
      <c r="A66" s="21">
        <f>17436</f>
        <v>17436</v>
      </c>
      <c r="B66" s="21">
        <f>2</f>
        <v>2</v>
      </c>
      <c r="C66" s="21">
        <f>13852</f>
        <v>13852</v>
      </c>
      <c r="D66" s="21">
        <f>84969</f>
        <v>84969</v>
      </c>
      <c r="E66" s="21">
        <f>82.9775390625</f>
        <v>82.9775390625</v>
      </c>
    </row>
    <row r="67">
      <c r="A67" s="21">
        <f>17666</f>
        <v>17666</v>
      </c>
      <c r="B67" s="21">
        <f t="shared" ref="B67:B74" si="1">0</f>
        <v>0</v>
      </c>
      <c r="C67" s="21">
        <f>14062</f>
        <v>14062</v>
      </c>
      <c r="D67" s="21">
        <f>84969</f>
        <v>84969</v>
      </c>
      <c r="E67" s="21">
        <f>82.9775390625</f>
        <v>82.9775390625</v>
      </c>
    </row>
    <row r="68">
      <c r="A68" s="21">
        <f>17890</f>
        <v>17890</v>
      </c>
      <c r="B68" s="21">
        <f t="shared" si="1"/>
        <v>0</v>
      </c>
      <c r="C68" s="21">
        <f>14258</f>
        <v>14258</v>
      </c>
      <c r="D68" s="21">
        <f>84970</f>
        <v>84970</v>
      </c>
      <c r="E68" s="21">
        <f>82.978515625</f>
        <v>82.978515625</v>
      </c>
    </row>
    <row r="69">
      <c r="A69" s="21">
        <f>18124</f>
        <v>18124</v>
      </c>
      <c r="B69" s="21">
        <f t="shared" si="1"/>
        <v>0</v>
      </c>
      <c r="C69" s="21">
        <f>14471</f>
        <v>14471</v>
      </c>
      <c r="D69" s="21">
        <f>84970</f>
        <v>84970</v>
      </c>
      <c r="E69" s="21">
        <f>82.978515625</f>
        <v>82.978515625</v>
      </c>
    </row>
    <row r="70">
      <c r="A70" s="21">
        <f>18375</f>
        <v>18375</v>
      </c>
      <c r="B70" s="21">
        <f t="shared" si="1"/>
        <v>0</v>
      </c>
      <c r="C70" s="21">
        <f>14667</f>
        <v>14667</v>
      </c>
      <c r="D70" s="21">
        <f>84970</f>
        <v>84970</v>
      </c>
      <c r="E70" s="21">
        <f>82.978515625</f>
        <v>82.978515625</v>
      </c>
    </row>
    <row r="71">
      <c r="A71" s="21">
        <f>18586</f>
        <v>18586</v>
      </c>
      <c r="B71" s="21">
        <f t="shared" si="1"/>
        <v>0</v>
      </c>
      <c r="C71" s="21">
        <f>14864</f>
        <v>14864</v>
      </c>
      <c r="D71" s="21">
        <f>84970</f>
        <v>84970</v>
      </c>
      <c r="E71" s="21">
        <f>82.978515625</f>
        <v>82.978515625</v>
      </c>
    </row>
    <row r="72">
      <c r="A72" s="21">
        <f>18811</f>
        <v>18811</v>
      </c>
      <c r="B72" s="21">
        <f t="shared" si="1"/>
        <v>0</v>
      </c>
      <c r="C72" s="21">
        <f>15057</f>
        <v>15057</v>
      </c>
      <c r="D72" s="21">
        <f>84969</f>
        <v>84969</v>
      </c>
      <c r="E72" s="21">
        <f>82.9775390625</f>
        <v>82.9775390625</v>
      </c>
    </row>
    <row r="73">
      <c r="A73" s="21">
        <f>19036</f>
        <v>19036</v>
      </c>
      <c r="B73" s="21">
        <f t="shared" si="1"/>
        <v>0</v>
      </c>
      <c r="C73" s="21">
        <f>15254</f>
        <v>15254</v>
      </c>
      <c r="D73" s="21">
        <f>84039</f>
        <v>84039</v>
      </c>
      <c r="E73" s="21">
        <f>82.0693359375</f>
        <v>82.0693359375</v>
      </c>
    </row>
    <row r="74">
      <c r="A74" s="21">
        <f>19318</f>
        <v>19318</v>
      </c>
      <c r="B74" s="21">
        <f t="shared" si="1"/>
        <v>0</v>
      </c>
      <c r="C74" s="21">
        <f>15457</f>
        <v>15457</v>
      </c>
      <c r="D74" s="21">
        <f>84040</f>
        <v>84040</v>
      </c>
      <c r="E74" s="21">
        <f>82.0703125</f>
        <v>82.0703125</v>
      </c>
    </row>
    <row r="75">
      <c r="A75" s="21">
        <f>19614</f>
        <v>19614</v>
      </c>
      <c r="B75" s="21">
        <f>10</f>
        <v>10</v>
      </c>
      <c r="C75" s="21">
        <f>15659</f>
        <v>15659</v>
      </c>
      <c r="D75" s="21">
        <f>84040</f>
        <v>84040</v>
      </c>
      <c r="E75" s="21">
        <f>82.0703125</f>
        <v>82.0703125</v>
      </c>
    </row>
    <row r="76">
      <c r="A76" s="21">
        <f>19860</f>
        <v>19860</v>
      </c>
      <c r="B76" s="21">
        <f>14</f>
        <v>14</v>
      </c>
      <c r="C76" s="21">
        <f>15916</f>
        <v>15916</v>
      </c>
      <c r="D76" s="21">
        <f>84165</f>
        <v>84165</v>
      </c>
      <c r="E76" s="21">
        <f>82.1923828125</f>
        <v>82.1923828125</v>
      </c>
    </row>
    <row r="77">
      <c r="A77" s="21">
        <f>20110</f>
        <v>20110</v>
      </c>
      <c r="B77" s="21">
        <f>16</f>
        <v>16</v>
      </c>
      <c r="C77" s="21">
        <f>16101</f>
        <v>16101</v>
      </c>
      <c r="D77" s="21">
        <f>84406</f>
        <v>84406</v>
      </c>
      <c r="E77" s="21">
        <f>82.427734375</f>
        <v>82.427734375</v>
      </c>
    </row>
    <row r="78">
      <c r="A78" s="21">
        <f>20335</f>
        <v>20335</v>
      </c>
      <c r="B78" s="21">
        <f>42</f>
        <v>42</v>
      </c>
      <c r="C78" s="21">
        <f>16276</f>
        <v>16276</v>
      </c>
      <c r="D78" s="21">
        <f>84389</f>
        <v>84389</v>
      </c>
      <c r="E78" s="21">
        <f>82.4111328125</f>
        <v>82.4111328125</v>
      </c>
    </row>
    <row r="79">
      <c r="A79" s="21">
        <f>20537</f>
        <v>20537</v>
      </c>
      <c r="B79" s="21">
        <f>20</f>
        <v>20</v>
      </c>
      <c r="C79" s="21">
        <f>16478</f>
        <v>16478</v>
      </c>
      <c r="D79" s="21">
        <f>84389</f>
        <v>84389</v>
      </c>
      <c r="E79" s="21">
        <f>82.4111328125</f>
        <v>82.4111328125</v>
      </c>
    </row>
    <row r="80">
      <c r="A80" s="21">
        <f>20747</f>
        <v>20747</v>
      </c>
      <c r="B80" s="21">
        <f>6</f>
        <v>6</v>
      </c>
      <c r="C80" s="21">
        <f>16684</f>
        <v>16684</v>
      </c>
      <c r="D80" s="21">
        <f>84389</f>
        <v>84389</v>
      </c>
      <c r="E80" s="21">
        <f>82.4111328125</f>
        <v>82.4111328125</v>
      </c>
    </row>
    <row r="81">
      <c r="A81" s="21">
        <f>20988</f>
        <v>20988</v>
      </c>
      <c r="B81" s="21">
        <f t="shared" ref="B81:B89" si="2">0</f>
        <v>0</v>
      </c>
      <c r="C81" s="21">
        <f>16911</f>
        <v>16911</v>
      </c>
      <c r="D81" s="21">
        <f>84390</f>
        <v>84390</v>
      </c>
      <c r="E81" s="21">
        <f>82.412109375</f>
        <v>82.412109375</v>
      </c>
    </row>
    <row r="82">
      <c r="A82" s="21">
        <f>21193</f>
        <v>21193</v>
      </c>
      <c r="B82" s="21">
        <f t="shared" si="2"/>
        <v>0</v>
      </c>
      <c r="C82" s="21">
        <f>17139</f>
        <v>17139</v>
      </c>
      <c r="D82" s="21">
        <f>84390</f>
        <v>84390</v>
      </c>
      <c r="E82" s="21">
        <f>82.412109375</f>
        <v>82.412109375</v>
      </c>
    </row>
    <row r="83">
      <c r="A83" s="21">
        <f>21428</f>
        <v>21428</v>
      </c>
      <c r="B83" s="21">
        <f t="shared" si="2"/>
        <v>0</v>
      </c>
      <c r="C83" s="21">
        <f>17331</f>
        <v>17331</v>
      </c>
      <c r="D83" s="21">
        <f>84390</f>
        <v>84390</v>
      </c>
      <c r="E83" s="21">
        <f>82.412109375</f>
        <v>82.412109375</v>
      </c>
    </row>
    <row r="84">
      <c r="A84" s="21">
        <f>21648</f>
        <v>21648</v>
      </c>
      <c r="B84" s="21">
        <f t="shared" si="2"/>
        <v>0</v>
      </c>
      <c r="C84" s="21">
        <f>17561</f>
        <v>17561</v>
      </c>
      <c r="D84" s="21">
        <f>84390</f>
        <v>84390</v>
      </c>
      <c r="E84" s="21">
        <f>82.412109375</f>
        <v>82.412109375</v>
      </c>
    </row>
    <row r="85">
      <c r="A85" s="21">
        <f>21915</f>
        <v>21915</v>
      </c>
      <c r="B85" s="21">
        <f t="shared" si="2"/>
        <v>0</v>
      </c>
      <c r="C85" s="21">
        <f>17742</f>
        <v>17742</v>
      </c>
      <c r="D85" s="21">
        <f>84390</f>
        <v>84390</v>
      </c>
      <c r="E85" s="21">
        <f>82.412109375</f>
        <v>82.412109375</v>
      </c>
    </row>
    <row r="86">
      <c r="A86" s="21">
        <f>22128</f>
        <v>22128</v>
      </c>
      <c r="B86" s="21">
        <f t="shared" si="2"/>
        <v>0</v>
      </c>
      <c r="C86" s="21">
        <f>17949</f>
        <v>17949</v>
      </c>
      <c r="D86" s="21">
        <f>84390</f>
        <v>84390</v>
      </c>
      <c r="E86" s="21">
        <f>82.412109375</f>
        <v>82.412109375</v>
      </c>
    </row>
    <row r="87">
      <c r="A87" s="21">
        <f>22368</f>
        <v>22368</v>
      </c>
      <c r="B87" s="21">
        <f t="shared" si="2"/>
        <v>0</v>
      </c>
      <c r="C87" s="21">
        <f>18142</f>
        <v>18142</v>
      </c>
      <c r="D87" s="21">
        <f>84390</f>
        <v>84390</v>
      </c>
      <c r="E87" s="21">
        <f>82.412109375</f>
        <v>82.412109375</v>
      </c>
    </row>
    <row r="88">
      <c r="A88" s="21">
        <f>22624</f>
        <v>22624</v>
      </c>
      <c r="B88" s="21">
        <f t="shared" si="2"/>
        <v>0</v>
      </c>
      <c r="C88" s="21">
        <f>18346</f>
        <v>18346</v>
      </c>
      <c r="D88" s="21">
        <f>84389</f>
        <v>84389</v>
      </c>
      <c r="E88" s="21">
        <f>82.4111328125</f>
        <v>82.4111328125</v>
      </c>
    </row>
    <row r="89">
      <c r="A89" s="21">
        <f>22884</f>
        <v>22884</v>
      </c>
      <c r="B89" s="21">
        <f t="shared" si="2"/>
        <v>0</v>
      </c>
      <c r="C89" s="21">
        <f>18540</f>
        <v>18540</v>
      </c>
      <c r="D89" s="21">
        <f>84389</f>
        <v>84389</v>
      </c>
      <c r="E89" s="21">
        <f>82.4111328125</f>
        <v>82.4111328125</v>
      </c>
    </row>
    <row r="90">
      <c r="A90" s="21">
        <f>23129</f>
        <v>23129</v>
      </c>
      <c r="B90" s="21">
        <f>2</f>
        <v>2</v>
      </c>
      <c r="C90" s="21">
        <f>18752</f>
        <v>18752</v>
      </c>
      <c r="D90" s="21">
        <f>84390</f>
        <v>84390</v>
      </c>
      <c r="E90" s="21">
        <f>82.412109375</f>
        <v>82.412109375</v>
      </c>
    </row>
    <row r="91">
      <c r="A91" s="21">
        <f>23332</f>
        <v>23332</v>
      </c>
      <c r="B91" s="21">
        <f>29</f>
        <v>29</v>
      </c>
      <c r="C91" s="21">
        <f>18953</f>
        <v>18953</v>
      </c>
      <c r="D91" s="21">
        <f>84390</f>
        <v>84390</v>
      </c>
      <c r="E91" s="21">
        <f>82.412109375</f>
        <v>82.412109375</v>
      </c>
    </row>
    <row r="92">
      <c r="A92" s="21">
        <f>23550</f>
        <v>23550</v>
      </c>
      <c r="B92" s="21">
        <f>6</f>
        <v>6</v>
      </c>
      <c r="C92" s="21">
        <f>19170</f>
        <v>19170</v>
      </c>
      <c r="D92" s="21">
        <f>84390</f>
        <v>84390</v>
      </c>
      <c r="E92" s="21">
        <f>82.412109375</f>
        <v>82.412109375</v>
      </c>
    </row>
    <row r="93">
      <c r="A93" s="21">
        <f>23803</f>
        <v>23803</v>
      </c>
      <c r="B93" s="21">
        <f>6</f>
        <v>6</v>
      </c>
      <c r="C93" s="21">
        <f>19406</f>
        <v>19406</v>
      </c>
      <c r="D93" s="21">
        <f>84390</f>
        <v>84390</v>
      </c>
      <c r="E93" s="21">
        <f>82.412109375</f>
        <v>82.412109375</v>
      </c>
    </row>
    <row r="94">
      <c r="A94" s="21">
        <f>24035</f>
        <v>24035</v>
      </c>
      <c r="B94" s="21">
        <f>15</f>
        <v>15</v>
      </c>
      <c r="C94" s="21">
        <f>19654</f>
        <v>19654</v>
      </c>
      <c r="D94" s="21">
        <f>84484</f>
        <v>84484</v>
      </c>
      <c r="E94" s="21">
        <f>82.50390625</f>
        <v>82.50390625</v>
      </c>
    </row>
    <row r="95">
      <c r="A95" s="21">
        <f>24304</f>
        <v>24304</v>
      </c>
      <c r="B95" s="21">
        <f>8</f>
        <v>8</v>
      </c>
      <c r="C95" s="21">
        <f>19865</f>
        <v>19865</v>
      </c>
      <c r="D95" s="21">
        <f>85145</f>
        <v>85145</v>
      </c>
      <c r="E95" s="21">
        <f>83.1494140625</f>
        <v>83.1494140625</v>
      </c>
    </row>
    <row r="96">
      <c r="A96" s="21">
        <f>24542</f>
        <v>24542</v>
      </c>
      <c r="B96" s="21">
        <f>10</f>
        <v>10</v>
      </c>
      <c r="C96" s="21">
        <f>20056</f>
        <v>20056</v>
      </c>
      <c r="D96" s="21">
        <f>85061</f>
        <v>85061</v>
      </c>
      <c r="E96" s="21">
        <f>83.0673828125</f>
        <v>83.0673828125</v>
      </c>
    </row>
    <row r="97">
      <c r="A97" s="21">
        <f>24797</f>
        <v>24797</v>
      </c>
      <c r="B97" s="21">
        <f>18</f>
        <v>18</v>
      </c>
      <c r="C97" s="21">
        <f>20244</f>
        <v>20244</v>
      </c>
      <c r="D97" s="21">
        <f>85454</f>
        <v>85454</v>
      </c>
      <c r="E97" s="21">
        <f>83.451171875</f>
        <v>83.451171875</v>
      </c>
    </row>
    <row r="98">
      <c r="A98" s="21">
        <f>25014</f>
        <v>25014</v>
      </c>
      <c r="B98" s="21">
        <f>9</f>
        <v>9</v>
      </c>
      <c r="C98" s="21">
        <f>20501</f>
        <v>20501</v>
      </c>
      <c r="D98" s="21">
        <f>90611</f>
        <v>90611</v>
      </c>
      <c r="E98" s="21">
        <f>88.4873046875</f>
        <v>88.4873046875</v>
      </c>
    </row>
    <row r="99">
      <c r="A99" s="21">
        <f>25253</f>
        <v>25253</v>
      </c>
      <c r="B99" s="21">
        <f>22</f>
        <v>22</v>
      </c>
      <c r="C99" s="21">
        <f>20724</f>
        <v>20724</v>
      </c>
      <c r="D99" s="21">
        <f>92483</f>
        <v>92483</v>
      </c>
      <c r="E99" s="21">
        <f>90.3154296875</f>
        <v>90.3154296875</v>
      </c>
    </row>
    <row r="100">
      <c r="A100" s="21">
        <f>25487</f>
        <v>25487</v>
      </c>
      <c r="B100" s="21">
        <f>0</f>
        <v>0</v>
      </c>
      <c r="C100" s="21">
        <f>20918</f>
        <v>20918</v>
      </c>
      <c r="D100" s="21">
        <f>92710</f>
        <v>92710</v>
      </c>
      <c r="E100" s="21">
        <f>90.537109375</f>
        <v>90.537109375</v>
      </c>
    </row>
    <row r="101">
      <c r="A101" s="21">
        <f>25718</f>
        <v>25718</v>
      </c>
      <c r="B101" s="21">
        <f>0</f>
        <v>0</v>
      </c>
      <c r="C101" s="21">
        <f>21141</f>
        <v>21141</v>
      </c>
      <c r="D101" s="21">
        <f>92768</f>
        <v>92768</v>
      </c>
      <c r="E101" s="21">
        <f>90.59375</f>
        <v>90.59375</v>
      </c>
    </row>
    <row r="102">
      <c r="A102" s="21">
        <f>25964</f>
        <v>25964</v>
      </c>
      <c r="B102" s="21">
        <f>0</f>
        <v>0</v>
      </c>
      <c r="C102" s="21">
        <f>21361</f>
        <v>21361</v>
      </c>
      <c r="D102" s="21">
        <f>92768</f>
        <v>92768</v>
      </c>
      <c r="E102" s="21">
        <f>90.59375</f>
        <v>90.59375</v>
      </c>
    </row>
    <row r="103">
      <c r="A103" s="21">
        <f>26212</f>
        <v>26212</v>
      </c>
      <c r="B103" s="21">
        <f>0</f>
        <v>0</v>
      </c>
      <c r="C103" s="21">
        <f>21564</f>
        <v>21564</v>
      </c>
      <c r="D103" s="21">
        <f>92768</f>
        <v>92768</v>
      </c>
      <c r="E103" s="21">
        <f>90.59375</f>
        <v>90.59375</v>
      </c>
    </row>
    <row r="104">
      <c r="A104" s="21">
        <f>26433</f>
        <v>26433</v>
      </c>
      <c r="B104" s="21">
        <f>25</f>
        <v>25</v>
      </c>
      <c r="C104" s="21">
        <f>21773</f>
        <v>21773</v>
      </c>
      <c r="D104" s="21">
        <f>92768</f>
        <v>92768</v>
      </c>
      <c r="E104" s="21">
        <f>90.59375</f>
        <v>90.59375</v>
      </c>
    </row>
    <row r="105">
      <c r="A105" s="21">
        <f>26636</f>
        <v>26636</v>
      </c>
      <c r="B105" s="21">
        <f>10</f>
        <v>10</v>
      </c>
      <c r="C105" s="21">
        <f>21990</f>
        <v>21990</v>
      </c>
      <c r="D105" s="21">
        <f>92768</f>
        <v>92768</v>
      </c>
      <c r="E105" s="21">
        <f>90.59375</f>
        <v>90.59375</v>
      </c>
    </row>
    <row r="106">
      <c r="A106" s="21">
        <f>26860</f>
        <v>26860</v>
      </c>
      <c r="B106" s="21">
        <f>9</f>
        <v>9</v>
      </c>
      <c r="C106" s="21">
        <f>22176</f>
        <v>22176</v>
      </c>
      <c r="D106" s="21">
        <f>92768</f>
        <v>92768</v>
      </c>
      <c r="E106" s="21">
        <f>90.59375</f>
        <v>90.59375</v>
      </c>
    </row>
    <row r="107">
      <c r="A107" s="21">
        <f>27080</f>
        <v>27080</v>
      </c>
      <c r="B107" s="21">
        <f>0</f>
        <v>0</v>
      </c>
      <c r="C107" s="21">
        <f>22379</f>
        <v>22379</v>
      </c>
      <c r="D107" s="21">
        <f>92767</f>
        <v>92767</v>
      </c>
      <c r="E107" s="21">
        <f>90.5927734375</f>
        <v>90.5927734375</v>
      </c>
    </row>
    <row r="108">
      <c r="A108" s="21">
        <f>27293</f>
        <v>27293</v>
      </c>
      <c r="B108" s="21">
        <f>0</f>
        <v>0</v>
      </c>
      <c r="C108" s="21">
        <f>22587</f>
        <v>22587</v>
      </c>
      <c r="D108" s="21">
        <f>92767</f>
        <v>92767</v>
      </c>
      <c r="E108" s="21">
        <f>90.5927734375</f>
        <v>90.5927734375</v>
      </c>
    </row>
    <row r="109">
      <c r="A109" s="21">
        <f>27544</f>
        <v>27544</v>
      </c>
      <c r="B109" s="21">
        <f>0</f>
        <v>0</v>
      </c>
      <c r="C109" s="21">
        <f>22811</f>
        <v>22811</v>
      </c>
      <c r="D109" s="21">
        <f>92768</f>
        <v>92768</v>
      </c>
      <c r="E109" s="21">
        <f>90.59375</f>
        <v>90.59375</v>
      </c>
    </row>
    <row r="110">
      <c r="A110" s="21">
        <f>27773</f>
        <v>27773</v>
      </c>
      <c r="B110" s="21">
        <f>0</f>
        <v>0</v>
      </c>
      <c r="C110" s="21">
        <f>23080</f>
        <v>23080</v>
      </c>
      <c r="D110" s="21">
        <f>92667</f>
        <v>92667</v>
      </c>
      <c r="E110" s="21">
        <f>90.4951171875</f>
        <v>90.4951171875</v>
      </c>
    </row>
    <row r="111">
      <c r="A111" s="21">
        <f>28011</f>
        <v>28011</v>
      </c>
      <c r="B111" s="21">
        <f>0</f>
        <v>0</v>
      </c>
      <c r="C111" s="21">
        <f>23318</f>
        <v>23318</v>
      </c>
      <c r="D111" s="21">
        <f>93633</f>
        <v>93633</v>
      </c>
      <c r="E111" s="21">
        <f>91.4384765625</f>
        <v>91.4384765625</v>
      </c>
    </row>
    <row r="112">
      <c r="A112" s="21">
        <f>28260</f>
        <v>28260</v>
      </c>
      <c r="B112" s="21">
        <f>0</f>
        <v>0</v>
      </c>
      <c r="C112" s="21">
        <f>23549</f>
        <v>23549</v>
      </c>
      <c r="D112" s="21">
        <f>96892</f>
        <v>96892</v>
      </c>
      <c r="E112" s="21">
        <f>94.62109375</f>
        <v>94.62109375</v>
      </c>
    </row>
    <row r="113">
      <c r="A113" s="21">
        <f>28482</f>
        <v>28482</v>
      </c>
      <c r="B113" s="21">
        <f>0</f>
        <v>0</v>
      </c>
      <c r="C113" s="21">
        <f>23783</f>
        <v>23783</v>
      </c>
      <c r="D113" s="21">
        <f>97016</f>
        <v>97016</v>
      </c>
      <c r="E113" s="21">
        <f>94.7421875</f>
        <v>94.7421875</v>
      </c>
    </row>
    <row r="114">
      <c r="A114" s="21">
        <f>28718</f>
        <v>28718</v>
      </c>
      <c r="B114" s="21">
        <f>3</f>
        <v>3</v>
      </c>
      <c r="C114" s="21">
        <f>23997</f>
        <v>23997</v>
      </c>
      <c r="D114" s="21">
        <f>96728</f>
        <v>96728</v>
      </c>
      <c r="E114" s="21">
        <f>94.4609375</f>
        <v>94.4609375</v>
      </c>
    </row>
    <row r="115">
      <c r="A115" s="21">
        <f>28928</f>
        <v>28928</v>
      </c>
      <c r="B115" s="21">
        <f>0</f>
        <v>0</v>
      </c>
      <c r="C115" s="21">
        <f>24232</f>
        <v>24232</v>
      </c>
      <c r="D115" s="21">
        <f>96165</f>
        <v>96165</v>
      </c>
      <c r="E115" s="21">
        <f>93.9111328125</f>
        <v>93.9111328125</v>
      </c>
    </row>
    <row r="116">
      <c r="A116" s="21">
        <f>29169</f>
        <v>29169</v>
      </c>
      <c r="B116" s="21">
        <f>3</f>
        <v>3</v>
      </c>
      <c r="C116" s="21">
        <f>24443</f>
        <v>24443</v>
      </c>
      <c r="D116" s="21">
        <f>95641</f>
        <v>95641</v>
      </c>
      <c r="E116" s="21">
        <f>93.3994140625</f>
        <v>93.3994140625</v>
      </c>
    </row>
    <row r="117">
      <c r="A117" s="21">
        <f>29448</f>
        <v>29448</v>
      </c>
      <c r="B117" s="21">
        <f>0</f>
        <v>0</v>
      </c>
      <c r="C117" s="21">
        <f>24656</f>
        <v>24656</v>
      </c>
      <c r="D117" s="21">
        <f>95641</f>
        <v>95641</v>
      </c>
      <c r="E117" s="21">
        <f>93.3994140625</f>
        <v>93.3994140625</v>
      </c>
    </row>
    <row r="118">
      <c r="A118" s="21">
        <f>29709</f>
        <v>29709</v>
      </c>
      <c r="B118" s="21">
        <f>0</f>
        <v>0</v>
      </c>
      <c r="C118" s="21">
        <f>24864</f>
        <v>24864</v>
      </c>
      <c r="D118" s="21">
        <f>95641</f>
        <v>95641</v>
      </c>
      <c r="E118" s="21">
        <f>93.3994140625</f>
        <v>93.3994140625</v>
      </c>
    </row>
    <row r="119">
      <c r="A119" s="21">
        <f>29932</f>
        <v>29932</v>
      </c>
      <c r="B119" s="21">
        <f>15</f>
        <v>15</v>
      </c>
      <c r="C119" s="21">
        <f>25088</f>
        <v>25088</v>
      </c>
      <c r="D119" s="21">
        <f>95641</f>
        <v>95641</v>
      </c>
      <c r="E119" s="21">
        <f>93.3994140625</f>
        <v>93.3994140625</v>
      </c>
    </row>
    <row r="120">
      <c r="A120" s="21">
        <f>30130</f>
        <v>30130</v>
      </c>
      <c r="B120" s="21">
        <f>7</f>
        <v>7</v>
      </c>
      <c r="C120" s="21">
        <f>25280</f>
        <v>25280</v>
      </c>
      <c r="D120" s="21">
        <f>95641</f>
        <v>95641</v>
      </c>
      <c r="E120" s="21">
        <f>93.3994140625</f>
        <v>93.3994140625</v>
      </c>
    </row>
    <row r="121">
      <c r="A121" s="21">
        <f>30370</f>
        <v>30370</v>
      </c>
      <c r="B121" s="21">
        <f>8</f>
        <v>8</v>
      </c>
      <c r="C121" s="21">
        <f>25506</f>
        <v>25506</v>
      </c>
      <c r="D121" s="21">
        <f>95612</f>
        <v>95612</v>
      </c>
      <c r="E121" s="21">
        <f>93.37109375</f>
        <v>93.37109375</v>
      </c>
    </row>
    <row r="122">
      <c r="A122" s="21">
        <f>30605</f>
        <v>30605</v>
      </c>
      <c r="B122" s="21">
        <f t="shared" ref="B122:B141" si="3">0</f>
        <v>0</v>
      </c>
      <c r="C122" s="21">
        <f>25734</f>
        <v>25734</v>
      </c>
      <c r="D122" s="21">
        <f>95612</f>
        <v>95612</v>
      </c>
      <c r="E122" s="21">
        <f>93.37109375</f>
        <v>93.37109375</v>
      </c>
    </row>
    <row r="123">
      <c r="A123" s="21">
        <f>30849</f>
        <v>30849</v>
      </c>
      <c r="B123" s="21">
        <f t="shared" si="3"/>
        <v>0</v>
      </c>
      <c r="C123" s="21">
        <f>25936</f>
        <v>25936</v>
      </c>
      <c r="D123" s="21">
        <f>95612</f>
        <v>95612</v>
      </c>
      <c r="E123" s="21">
        <f>93.37109375</f>
        <v>93.37109375</v>
      </c>
    </row>
    <row r="124">
      <c r="A124" s="21">
        <f>31055</f>
        <v>31055</v>
      </c>
      <c r="B124" s="21">
        <f t="shared" si="3"/>
        <v>0</v>
      </c>
      <c r="C124" s="21">
        <f>26168</f>
        <v>26168</v>
      </c>
      <c r="D124" s="21">
        <f>95612</f>
        <v>95612</v>
      </c>
      <c r="E124" s="21">
        <f>93.37109375</f>
        <v>93.37109375</v>
      </c>
    </row>
    <row r="125">
      <c r="A125" s="21">
        <f>31285</f>
        <v>31285</v>
      </c>
      <c r="B125" s="21">
        <f t="shared" si="3"/>
        <v>0</v>
      </c>
      <c r="C125" s="21">
        <f>26389</f>
        <v>26389</v>
      </c>
      <c r="D125" s="21">
        <f>95660</f>
        <v>95660</v>
      </c>
      <c r="E125" s="21">
        <f>93.41796875</f>
        <v>93.41796875</v>
      </c>
    </row>
    <row r="126">
      <c r="A126" s="21">
        <f>31547</f>
        <v>31547</v>
      </c>
      <c r="B126" s="21">
        <f t="shared" si="3"/>
        <v>0</v>
      </c>
      <c r="C126" s="21">
        <f>26611</f>
        <v>26611</v>
      </c>
      <c r="D126" s="21">
        <f>98090</f>
        <v>98090</v>
      </c>
      <c r="E126" s="21">
        <f>95.791015625</f>
        <v>95.791015625</v>
      </c>
    </row>
    <row r="127">
      <c r="A127" s="21">
        <f>31782</f>
        <v>31782</v>
      </c>
      <c r="B127" s="21">
        <f t="shared" si="3"/>
        <v>0</v>
      </c>
      <c r="C127" s="21">
        <f>26829</f>
        <v>26829</v>
      </c>
      <c r="D127" s="21">
        <f>98130</f>
        <v>98130</v>
      </c>
      <c r="E127" s="21">
        <f>95.830078125</f>
        <v>95.830078125</v>
      </c>
    </row>
    <row r="128">
      <c r="A128" s="21">
        <f>32012</f>
        <v>32012</v>
      </c>
      <c r="B128" s="21">
        <f t="shared" si="3"/>
        <v>0</v>
      </c>
      <c r="C128" s="21">
        <f>27053</f>
        <v>27053</v>
      </c>
      <c r="D128" s="21">
        <f t="shared" ref="D128:D137" si="4">97049</f>
        <v>97049</v>
      </c>
      <c r="E128" s="21">
        <f t="shared" ref="E128:E137" si="5">94.7744140625</f>
        <v>94.7744140625</v>
      </c>
    </row>
    <row r="129">
      <c r="A129" s="21">
        <f>32243</f>
        <v>32243</v>
      </c>
      <c r="B129" s="21">
        <f t="shared" si="3"/>
        <v>0</v>
      </c>
      <c r="C129" s="21">
        <f>27277</f>
        <v>27277</v>
      </c>
      <c r="D129" s="21">
        <f t="shared" si="4"/>
        <v>97049</v>
      </c>
      <c r="E129" s="21">
        <f t="shared" si="5"/>
        <v>94.7744140625</v>
      </c>
    </row>
    <row r="130">
      <c r="A130" s="21">
        <f>32445</f>
        <v>32445</v>
      </c>
      <c r="B130" s="21">
        <f t="shared" si="3"/>
        <v>0</v>
      </c>
      <c r="C130" s="21">
        <f>27520</f>
        <v>27520</v>
      </c>
      <c r="D130" s="21">
        <f t="shared" si="4"/>
        <v>97049</v>
      </c>
      <c r="E130" s="21">
        <f t="shared" si="5"/>
        <v>94.7744140625</v>
      </c>
    </row>
    <row r="131">
      <c r="A131" s="21">
        <f>32660</f>
        <v>32660</v>
      </c>
      <c r="B131" s="21">
        <f t="shared" si="3"/>
        <v>0</v>
      </c>
      <c r="C131" s="21">
        <f>27747</f>
        <v>27747</v>
      </c>
      <c r="D131" s="21">
        <f t="shared" si="4"/>
        <v>97049</v>
      </c>
      <c r="E131" s="21">
        <f t="shared" si="5"/>
        <v>94.7744140625</v>
      </c>
    </row>
    <row r="132">
      <c r="A132" s="21">
        <f>32907</f>
        <v>32907</v>
      </c>
      <c r="B132" s="21">
        <f t="shared" si="3"/>
        <v>0</v>
      </c>
      <c r="C132" s="21">
        <f>27985</f>
        <v>27985</v>
      </c>
      <c r="D132" s="21">
        <f t="shared" si="4"/>
        <v>97049</v>
      </c>
      <c r="E132" s="21">
        <f t="shared" si="5"/>
        <v>94.7744140625</v>
      </c>
    </row>
    <row r="133">
      <c r="A133" s="21">
        <f>33185</f>
        <v>33185</v>
      </c>
      <c r="B133" s="21">
        <f t="shared" si="3"/>
        <v>0</v>
      </c>
      <c r="C133" s="21">
        <f>28219</f>
        <v>28219</v>
      </c>
      <c r="D133" s="21">
        <f t="shared" si="4"/>
        <v>97049</v>
      </c>
      <c r="E133" s="21">
        <f t="shared" si="5"/>
        <v>94.7744140625</v>
      </c>
    </row>
    <row r="134">
      <c r="A134" s="21">
        <f>33427</f>
        <v>33427</v>
      </c>
      <c r="B134" s="21">
        <f t="shared" si="3"/>
        <v>0</v>
      </c>
      <c r="C134" s="21">
        <f>28447</f>
        <v>28447</v>
      </c>
      <c r="D134" s="21">
        <f t="shared" si="4"/>
        <v>97049</v>
      </c>
      <c r="E134" s="21">
        <f t="shared" si="5"/>
        <v>94.7744140625</v>
      </c>
    </row>
    <row r="135">
      <c r="A135" s="21">
        <f>33659</f>
        <v>33659</v>
      </c>
      <c r="B135" s="21">
        <f t="shared" si="3"/>
        <v>0</v>
      </c>
      <c r="C135" s="21">
        <f>28670</f>
        <v>28670</v>
      </c>
      <c r="D135" s="21">
        <f t="shared" si="4"/>
        <v>97049</v>
      </c>
      <c r="E135" s="21">
        <f t="shared" si="5"/>
        <v>94.7744140625</v>
      </c>
    </row>
    <row r="136">
      <c r="A136" s="21">
        <f>33905</f>
        <v>33905</v>
      </c>
      <c r="B136" s="21">
        <f t="shared" si="3"/>
        <v>0</v>
      </c>
      <c r="C136" s="21">
        <f>28900</f>
        <v>28900</v>
      </c>
      <c r="D136" s="21">
        <f t="shared" si="4"/>
        <v>97049</v>
      </c>
      <c r="E136" s="21">
        <f t="shared" si="5"/>
        <v>94.7744140625</v>
      </c>
    </row>
    <row r="137">
      <c r="A137" s="21">
        <f>34128</f>
        <v>34128</v>
      </c>
      <c r="B137" s="21">
        <f t="shared" si="3"/>
        <v>0</v>
      </c>
      <c r="C137" s="21">
        <f>29142</f>
        <v>29142</v>
      </c>
      <c r="D137" s="21">
        <f t="shared" si="4"/>
        <v>97049</v>
      </c>
      <c r="E137" s="21">
        <f t="shared" si="5"/>
        <v>94.7744140625</v>
      </c>
    </row>
    <row r="138">
      <c r="A138" s="21">
        <f>34362</f>
        <v>34362</v>
      </c>
      <c r="B138" s="21">
        <f t="shared" si="3"/>
        <v>0</v>
      </c>
      <c r="C138" s="21">
        <f>29371</f>
        <v>29371</v>
      </c>
      <c r="D138" s="21">
        <f>97050</f>
        <v>97050</v>
      </c>
      <c r="E138" s="21">
        <f>94.775390625</f>
        <v>94.775390625</v>
      </c>
    </row>
    <row r="139">
      <c r="A139" s="21">
        <f>34606</f>
        <v>34606</v>
      </c>
      <c r="B139" s="21">
        <f t="shared" si="3"/>
        <v>0</v>
      </c>
      <c r="C139" s="21">
        <f>29644</f>
        <v>29644</v>
      </c>
      <c r="D139" s="21">
        <f>97049</f>
        <v>97049</v>
      </c>
      <c r="E139" s="21">
        <f>94.7744140625</f>
        <v>94.7744140625</v>
      </c>
    </row>
    <row r="140">
      <c r="A140" s="21">
        <f>34827</f>
        <v>34827</v>
      </c>
      <c r="B140" s="21">
        <f t="shared" si="3"/>
        <v>0</v>
      </c>
      <c r="C140" s="21">
        <f>29862</f>
        <v>29862</v>
      </c>
      <c r="D140" s="21">
        <f>97070</f>
        <v>97070</v>
      </c>
      <c r="E140" s="21">
        <f>94.794921875</f>
        <v>94.794921875</v>
      </c>
    </row>
    <row r="141">
      <c r="A141" s="21">
        <f>35028</f>
        <v>35028</v>
      </c>
      <c r="B141" s="21">
        <f t="shared" si="3"/>
        <v>0</v>
      </c>
      <c r="C141" s="21">
        <f>30103</f>
        <v>30103</v>
      </c>
      <c r="D141" s="21">
        <f>98945</f>
        <v>98945</v>
      </c>
      <c r="E141" s="21">
        <f>96.6259765625</f>
        <v>96.6259765625</v>
      </c>
    </row>
    <row r="142">
      <c r="A142" s="21">
        <f>35266</f>
        <v>35266</v>
      </c>
      <c r="B142" s="21">
        <f>2</f>
        <v>2</v>
      </c>
      <c r="C142" s="21">
        <f>30349</f>
        <v>30349</v>
      </c>
      <c r="D142" s="21">
        <f>99185</f>
        <v>99185</v>
      </c>
      <c r="E142" s="21">
        <f>96.8603515625</f>
        <v>96.8603515625</v>
      </c>
    </row>
    <row r="143">
      <c r="A143" s="21">
        <f>35502</f>
        <v>35502</v>
      </c>
      <c r="B143" s="21">
        <f>3</f>
        <v>3</v>
      </c>
      <c r="C143" s="21">
        <f>30584</f>
        <v>30584</v>
      </c>
      <c r="D143" s="21">
        <f t="shared" ref="D143:D150" si="6">99391</f>
        <v>99391</v>
      </c>
      <c r="E143" s="21">
        <f t="shared" ref="E143:E150" si="7">97.0615234375</f>
        <v>97.0615234375</v>
      </c>
    </row>
    <row r="144">
      <c r="A144" s="21">
        <f>35753</f>
        <v>35753</v>
      </c>
      <c r="B144" s="21">
        <f>4</f>
        <v>4</v>
      </c>
      <c r="C144" s="21">
        <f>30839</f>
        <v>30839</v>
      </c>
      <c r="D144" s="21">
        <f t="shared" si="6"/>
        <v>99391</v>
      </c>
      <c r="E144" s="21">
        <f t="shared" si="7"/>
        <v>97.0615234375</v>
      </c>
    </row>
    <row r="145">
      <c r="A145" s="21">
        <f>35981</f>
        <v>35981</v>
      </c>
      <c r="B145" s="21">
        <f>6</f>
        <v>6</v>
      </c>
      <c r="C145" s="21">
        <f>31051</f>
        <v>31051</v>
      </c>
      <c r="D145" s="21">
        <f t="shared" si="6"/>
        <v>99391</v>
      </c>
      <c r="E145" s="21">
        <f t="shared" si="7"/>
        <v>97.0615234375</v>
      </c>
    </row>
    <row r="146">
      <c r="A146" s="21">
        <f>36197</f>
        <v>36197</v>
      </c>
      <c r="B146" s="21">
        <f>0</f>
        <v>0</v>
      </c>
      <c r="C146" s="21">
        <f>31291</f>
        <v>31291</v>
      </c>
      <c r="D146" s="21">
        <f t="shared" si="6"/>
        <v>99391</v>
      </c>
      <c r="E146" s="21">
        <f t="shared" si="7"/>
        <v>97.0615234375</v>
      </c>
    </row>
    <row r="147">
      <c r="A147" s="21">
        <f>36403</f>
        <v>36403</v>
      </c>
      <c r="B147" s="21">
        <f>4</f>
        <v>4</v>
      </c>
      <c r="C147" s="21">
        <f>31519</f>
        <v>31519</v>
      </c>
      <c r="D147" s="21">
        <f t="shared" si="6"/>
        <v>99391</v>
      </c>
      <c r="E147" s="21">
        <f t="shared" si="7"/>
        <v>97.0615234375</v>
      </c>
    </row>
    <row r="148">
      <c r="A148" s="21">
        <f>36630</f>
        <v>36630</v>
      </c>
      <c r="B148" s="21">
        <f>0</f>
        <v>0</v>
      </c>
      <c r="C148" s="21">
        <f>31775</f>
        <v>31775</v>
      </c>
      <c r="D148" s="21">
        <f t="shared" si="6"/>
        <v>99391</v>
      </c>
      <c r="E148" s="21">
        <f t="shared" si="7"/>
        <v>97.0615234375</v>
      </c>
    </row>
    <row r="149">
      <c r="A149" s="21">
        <f>36862</f>
        <v>36862</v>
      </c>
      <c r="B149" s="21">
        <f>3</f>
        <v>3</v>
      </c>
      <c r="C149" s="21">
        <f>32008</f>
        <v>32008</v>
      </c>
      <c r="D149" s="21">
        <f t="shared" si="6"/>
        <v>99391</v>
      </c>
      <c r="E149" s="21">
        <f t="shared" si="7"/>
        <v>97.0615234375</v>
      </c>
    </row>
    <row r="150">
      <c r="A150" s="21">
        <f>37091</f>
        <v>37091</v>
      </c>
      <c r="B150" s="21">
        <f>0</f>
        <v>0</v>
      </c>
      <c r="C150" s="21">
        <f>32237</f>
        <v>32237</v>
      </c>
      <c r="D150" s="21">
        <f t="shared" si="6"/>
        <v>99391</v>
      </c>
      <c r="E150" s="21">
        <f t="shared" si="7"/>
        <v>97.0615234375</v>
      </c>
    </row>
    <row r="151">
      <c r="A151" s="21">
        <f>37322</f>
        <v>37322</v>
      </c>
      <c r="B151" s="21">
        <f>2</f>
        <v>2</v>
      </c>
      <c r="C151" s="21">
        <f>32488</f>
        <v>32488</v>
      </c>
      <c r="D151" s="21">
        <f>99392</f>
        <v>99392</v>
      </c>
      <c r="E151" s="21">
        <f>97.0625</f>
        <v>97.0625</v>
      </c>
    </row>
    <row r="152">
      <c r="A152" s="21">
        <f>37542</f>
        <v>37542</v>
      </c>
      <c r="B152" s="21">
        <f>0</f>
        <v>0</v>
      </c>
      <c r="C152" s="21">
        <f>32690</f>
        <v>32690</v>
      </c>
      <c r="D152" s="21">
        <f>99436</f>
        <v>99436</v>
      </c>
      <c r="E152" s="21">
        <f>97.10546875</f>
        <v>97.10546875</v>
      </c>
    </row>
    <row r="153">
      <c r="A153" s="21">
        <f>37773</f>
        <v>37773</v>
      </c>
      <c r="B153" s="21">
        <f>0</f>
        <v>0</v>
      </c>
      <c r="C153" s="21">
        <f>32928</f>
        <v>32928</v>
      </c>
      <c r="D153" s="21">
        <f>99436</f>
        <v>99436</v>
      </c>
      <c r="E153" s="21">
        <f>97.10546875</f>
        <v>97.10546875</v>
      </c>
    </row>
    <row r="154">
      <c r="A154" s="21">
        <f>38016</f>
        <v>38016</v>
      </c>
      <c r="B154" s="21">
        <f>0</f>
        <v>0</v>
      </c>
      <c r="C154" s="21">
        <f>33160</f>
        <v>33160</v>
      </c>
      <c r="D154" s="21">
        <f>99435</f>
        <v>99435</v>
      </c>
      <c r="E154" s="21">
        <f>97.1044921875</f>
        <v>97.1044921875</v>
      </c>
    </row>
    <row r="155">
      <c r="A155" s="21">
        <f>38268</f>
        <v>38268</v>
      </c>
      <c r="B155" s="21">
        <f>0</f>
        <v>0</v>
      </c>
      <c r="C155" s="21">
        <f>33396</f>
        <v>33396</v>
      </c>
      <c r="D155" s="21">
        <f>99435</f>
        <v>99435</v>
      </c>
      <c r="E155" s="21">
        <f>97.1044921875</f>
        <v>97.1044921875</v>
      </c>
    </row>
    <row r="156">
      <c r="A156" s="21">
        <f>38520</f>
        <v>38520</v>
      </c>
      <c r="B156" s="21">
        <f>0</f>
        <v>0</v>
      </c>
      <c r="C156" s="21">
        <f>33621</f>
        <v>33621</v>
      </c>
      <c r="D156" s="21">
        <f>99435</f>
        <v>99435</v>
      </c>
      <c r="E156" s="21">
        <f>97.1044921875</f>
        <v>97.1044921875</v>
      </c>
    </row>
    <row r="157">
      <c r="A157" s="21">
        <f>38774</f>
        <v>38774</v>
      </c>
      <c r="B157" s="21">
        <f>24</f>
        <v>24</v>
      </c>
      <c r="C157" s="21">
        <f>33856</f>
        <v>33856</v>
      </c>
      <c r="D157" s="21">
        <f>99435</f>
        <v>99435</v>
      </c>
      <c r="E157" s="21">
        <f>97.1044921875</f>
        <v>97.1044921875</v>
      </c>
    </row>
    <row r="158">
      <c r="A158" s="21">
        <f>39024</f>
        <v>39024</v>
      </c>
      <c r="B158" s="21">
        <f>6</f>
        <v>6</v>
      </c>
      <c r="C158" s="21">
        <f>34075</f>
        <v>34075</v>
      </c>
      <c r="D158" s="21">
        <f>99435</f>
        <v>99435</v>
      </c>
      <c r="E158" s="21">
        <f>97.1044921875</f>
        <v>97.1044921875</v>
      </c>
    </row>
    <row r="159">
      <c r="A159" s="21">
        <f>39253</f>
        <v>39253</v>
      </c>
      <c r="B159" s="21">
        <f>14</f>
        <v>14</v>
      </c>
      <c r="C159" s="21">
        <f>34308</f>
        <v>34308</v>
      </c>
      <c r="D159" s="21">
        <f>99436</f>
        <v>99436</v>
      </c>
      <c r="E159" s="21">
        <f>97.10546875</f>
        <v>97.10546875</v>
      </c>
    </row>
    <row r="160">
      <c r="A160" s="21">
        <f>39506</f>
        <v>39506</v>
      </c>
      <c r="B160" s="21">
        <f>13</f>
        <v>13</v>
      </c>
      <c r="C160" s="21">
        <f>34544</f>
        <v>34544</v>
      </c>
      <c r="D160" s="21">
        <f>99435</f>
        <v>99435</v>
      </c>
      <c r="E160" s="21">
        <f>97.1044921875</f>
        <v>97.1044921875</v>
      </c>
    </row>
    <row r="161">
      <c r="A161" s="21">
        <f>39741</f>
        <v>39741</v>
      </c>
      <c r="B161" s="21">
        <f>11</f>
        <v>11</v>
      </c>
      <c r="C161" s="21">
        <f>34749</f>
        <v>34749</v>
      </c>
      <c r="D161" s="21">
        <f>99436</f>
        <v>99436</v>
      </c>
      <c r="E161" s="21">
        <f>97.10546875</f>
        <v>97.10546875</v>
      </c>
    </row>
    <row r="162">
      <c r="A162" s="21">
        <f>39995</f>
        <v>39995</v>
      </c>
      <c r="B162" s="21">
        <f>13</f>
        <v>13</v>
      </c>
      <c r="C162" s="21">
        <f>34956</f>
        <v>34956</v>
      </c>
      <c r="D162" s="21">
        <f>99436</f>
        <v>99436</v>
      </c>
      <c r="E162" s="21">
        <f>97.10546875</f>
        <v>97.10546875</v>
      </c>
    </row>
    <row r="163">
      <c r="A163" s="21">
        <f>40249</f>
        <v>40249</v>
      </c>
      <c r="B163" s="21">
        <f>16</f>
        <v>16</v>
      </c>
      <c r="C163" s="21">
        <f>35185</f>
        <v>35185</v>
      </c>
      <c r="D163" s="21">
        <f>99436</f>
        <v>99436</v>
      </c>
      <c r="E163" s="21">
        <f>97.10546875</f>
        <v>97.10546875</v>
      </c>
    </row>
    <row r="164">
      <c r="A164" s="21">
        <f>40511</f>
        <v>40511</v>
      </c>
      <c r="B164" s="21">
        <f>13</f>
        <v>13</v>
      </c>
      <c r="C164" s="21">
        <f>35420</f>
        <v>35420</v>
      </c>
      <c r="D164" s="21">
        <f>99436</f>
        <v>99436</v>
      </c>
      <c r="E164" s="21">
        <f>97.10546875</f>
        <v>97.10546875</v>
      </c>
    </row>
    <row r="165">
      <c r="A165" s="21">
        <f>40757</f>
        <v>40757</v>
      </c>
      <c r="B165" s="21">
        <f>2</f>
        <v>2</v>
      </c>
      <c r="C165" s="21">
        <f>35673</f>
        <v>35673</v>
      </c>
      <c r="D165" s="21">
        <f>99632</f>
        <v>99632</v>
      </c>
      <c r="E165" s="21">
        <f>97.296875</f>
        <v>97.296875</v>
      </c>
    </row>
    <row r="166">
      <c r="A166" s="21">
        <f>40965</f>
        <v>40965</v>
      </c>
      <c r="B166" s="21">
        <f>0</f>
        <v>0</v>
      </c>
      <c r="C166" s="21">
        <f>35895</f>
        <v>35895</v>
      </c>
      <c r="D166" s="21">
        <f>101243</f>
        <v>101243</v>
      </c>
      <c r="E166" s="21">
        <f>98.8701171875</f>
        <v>98.8701171875</v>
      </c>
    </row>
    <row r="167">
      <c r="A167" s="21">
        <f>41215</f>
        <v>41215</v>
      </c>
      <c r="B167" s="21">
        <f>0</f>
        <v>0</v>
      </c>
      <c r="C167" s="21">
        <f>36101</f>
        <v>36101</v>
      </c>
      <c r="D167" s="21">
        <f>101347</f>
        <v>101347</v>
      </c>
      <c r="E167" s="21">
        <f>98.9716796875</f>
        <v>98.9716796875</v>
      </c>
    </row>
    <row r="168">
      <c r="A168" s="21">
        <f>41433</f>
        <v>41433</v>
      </c>
      <c r="B168" s="21">
        <f>0</f>
        <v>0</v>
      </c>
      <c r="C168" s="21">
        <f>36341</f>
        <v>36341</v>
      </c>
      <c r="D168" s="21">
        <f t="shared" ref="D168:D177" si="8">100743</f>
        <v>100743</v>
      </c>
      <c r="E168" s="21">
        <f t="shared" ref="E168:E177" si="9">98.3818359375</f>
        <v>98.3818359375</v>
      </c>
    </row>
    <row r="169">
      <c r="A169" s="21">
        <f>41685</f>
        <v>41685</v>
      </c>
      <c r="B169" s="21">
        <f>0</f>
        <v>0</v>
      </c>
      <c r="C169" s="21">
        <f>36562</f>
        <v>36562</v>
      </c>
      <c r="D169" s="21">
        <f t="shared" si="8"/>
        <v>100743</v>
      </c>
      <c r="E169" s="21">
        <f t="shared" si="9"/>
        <v>98.3818359375</v>
      </c>
    </row>
    <row r="170">
      <c r="A170" s="21">
        <f>41934</f>
        <v>41934</v>
      </c>
      <c r="B170" s="21">
        <f>0</f>
        <v>0</v>
      </c>
      <c r="C170" s="21">
        <f>36790</f>
        <v>36790</v>
      </c>
      <c r="D170" s="21">
        <f t="shared" si="8"/>
        <v>100743</v>
      </c>
      <c r="E170" s="21">
        <f t="shared" si="9"/>
        <v>98.3818359375</v>
      </c>
    </row>
    <row r="171">
      <c r="A171" s="21">
        <f>42203</f>
        <v>42203</v>
      </c>
      <c r="B171" s="21">
        <f>0</f>
        <v>0</v>
      </c>
      <c r="C171" s="21">
        <f>37036</f>
        <v>37036</v>
      </c>
      <c r="D171" s="21">
        <f t="shared" si="8"/>
        <v>100743</v>
      </c>
      <c r="E171" s="21">
        <f t="shared" si="9"/>
        <v>98.3818359375</v>
      </c>
    </row>
    <row r="172">
      <c r="A172" s="21">
        <f>42515</f>
        <v>42515</v>
      </c>
      <c r="B172" s="21">
        <f>0</f>
        <v>0</v>
      </c>
      <c r="C172" s="21">
        <f>37253</f>
        <v>37253</v>
      </c>
      <c r="D172" s="21">
        <f t="shared" si="8"/>
        <v>100743</v>
      </c>
      <c r="E172" s="21">
        <f t="shared" si="9"/>
        <v>98.3818359375</v>
      </c>
    </row>
    <row r="173">
      <c r="C173" s="21">
        <f>37459</f>
        <v>37459</v>
      </c>
      <c r="D173" s="21">
        <f t="shared" si="8"/>
        <v>100743</v>
      </c>
      <c r="E173" s="21">
        <f t="shared" si="9"/>
        <v>98.3818359375</v>
      </c>
    </row>
    <row r="174">
      <c r="C174" s="21">
        <f>37672</f>
        <v>37672</v>
      </c>
      <c r="D174" s="21">
        <f t="shared" si="8"/>
        <v>100743</v>
      </c>
      <c r="E174" s="21">
        <f t="shared" si="9"/>
        <v>98.3818359375</v>
      </c>
    </row>
    <row r="175">
      <c r="C175" s="21">
        <f>37909</f>
        <v>37909</v>
      </c>
      <c r="D175" s="21">
        <f t="shared" si="8"/>
        <v>100743</v>
      </c>
      <c r="E175" s="21">
        <f t="shared" si="9"/>
        <v>98.3818359375</v>
      </c>
    </row>
    <row r="176">
      <c r="C176" s="21">
        <f>38147</f>
        <v>38147</v>
      </c>
      <c r="D176" s="21">
        <f t="shared" si="8"/>
        <v>100743</v>
      </c>
      <c r="E176" s="21">
        <f t="shared" si="9"/>
        <v>98.3818359375</v>
      </c>
    </row>
    <row r="177">
      <c r="C177" s="21">
        <f>38388</f>
        <v>38388</v>
      </c>
      <c r="D177" s="21">
        <f t="shared" si="8"/>
        <v>100743</v>
      </c>
      <c r="E177" s="21">
        <f t="shared" si="9"/>
        <v>98.3818359375</v>
      </c>
    </row>
    <row r="178">
      <c r="C178" s="21">
        <f>38600</f>
        <v>38600</v>
      </c>
      <c r="D178" s="21">
        <f>100851</f>
        <v>100851</v>
      </c>
      <c r="E178" s="21">
        <f>98.4873046875</f>
        <v>98.4873046875</v>
      </c>
    </row>
    <row r="179">
      <c r="C179" s="21">
        <f>38824</f>
        <v>38824</v>
      </c>
      <c r="D179" s="21">
        <f>101846</f>
        <v>101846</v>
      </c>
      <c r="E179" s="21">
        <f>99.458984375</f>
        <v>99.458984375</v>
      </c>
    </row>
    <row r="180">
      <c r="C180" s="21">
        <f>39086</f>
        <v>39086</v>
      </c>
      <c r="D180" s="21">
        <f>103218</f>
        <v>103218</v>
      </c>
      <c r="E180" s="21">
        <f>100.798828125</f>
        <v>100.798828125</v>
      </c>
    </row>
    <row r="181">
      <c r="C181" s="21">
        <f>39339</f>
        <v>39339</v>
      </c>
      <c r="D181" s="21">
        <f>103210</f>
        <v>103210</v>
      </c>
      <c r="E181" s="21">
        <f>100.791015625</f>
        <v>100.791015625</v>
      </c>
    </row>
    <row r="182">
      <c r="C182" s="21">
        <f>39569</f>
        <v>39569</v>
      </c>
      <c r="D182" s="21">
        <f>102274</f>
        <v>102274</v>
      </c>
      <c r="E182" s="21">
        <f>99.876953125</f>
        <v>99.876953125</v>
      </c>
    </row>
    <row r="183">
      <c r="C183" s="21">
        <f>39778</f>
        <v>39778</v>
      </c>
      <c r="D183" s="21">
        <f>102242</f>
        <v>102242</v>
      </c>
      <c r="E183" s="21">
        <f>99.845703125</f>
        <v>99.845703125</v>
      </c>
    </row>
    <row r="184">
      <c r="C184" s="21">
        <f>40007</f>
        <v>40007</v>
      </c>
      <c r="D184" s="21">
        <f>102189</f>
        <v>102189</v>
      </c>
      <c r="E184" s="21">
        <f>99.7939453125</f>
        <v>99.7939453125</v>
      </c>
    </row>
    <row r="185">
      <c r="C185" s="21">
        <f>40240</f>
        <v>40240</v>
      </c>
      <c r="D185" s="21">
        <f>102189</f>
        <v>102189</v>
      </c>
      <c r="E185" s="21">
        <f>99.7939453125</f>
        <v>99.7939453125</v>
      </c>
    </row>
    <row r="186">
      <c r="C186" s="21">
        <f>40476</f>
        <v>40476</v>
      </c>
      <c r="D186" s="21">
        <f>102193</f>
        <v>102193</v>
      </c>
      <c r="E186" s="21">
        <f>99.7978515625</f>
        <v>99.7978515625</v>
      </c>
    </row>
    <row r="187">
      <c r="C187" s="21">
        <f>40716</f>
        <v>40716</v>
      </c>
      <c r="D187" s="21">
        <f>102193</f>
        <v>102193</v>
      </c>
      <c r="E187" s="21">
        <f>99.7978515625</f>
        <v>99.7978515625</v>
      </c>
    </row>
    <row r="188">
      <c r="C188" s="21">
        <f>40956</f>
        <v>40956</v>
      </c>
      <c r="D188" s="21">
        <f>102193</f>
        <v>102193</v>
      </c>
      <c r="E188" s="21">
        <f>99.7978515625</f>
        <v>99.7978515625</v>
      </c>
    </row>
    <row r="189">
      <c r="C189" s="21">
        <f>41245</f>
        <v>41245</v>
      </c>
      <c r="D189" s="21">
        <f>102194</f>
        <v>102194</v>
      </c>
      <c r="E189" s="21">
        <f>99.798828125</f>
        <v>99.798828125</v>
      </c>
    </row>
    <row r="190">
      <c r="C190" s="21">
        <f>41479</f>
        <v>41479</v>
      </c>
      <c r="D190" s="21">
        <f>102194</f>
        <v>102194</v>
      </c>
      <c r="E190" s="21">
        <f>99.798828125</f>
        <v>99.798828125</v>
      </c>
    </row>
    <row r="191">
      <c r="C191" s="21">
        <f>41745</f>
        <v>41745</v>
      </c>
      <c r="D191" s="21">
        <f>102194</f>
        <v>102194</v>
      </c>
      <c r="E191" s="21">
        <f>99.798828125</f>
        <v>99.798828125</v>
      </c>
    </row>
    <row r="192">
      <c r="C192" s="21">
        <f>42042</f>
        <v>42042</v>
      </c>
      <c r="D192" s="21">
        <f>102194</f>
        <v>102194</v>
      </c>
      <c r="E192" s="21">
        <f>99.798828125</f>
        <v>99.798828125</v>
      </c>
    </row>
    <row r="193">
      <c r="C193" s="21">
        <f>42347</f>
        <v>42347</v>
      </c>
      <c r="D193" s="21">
        <f>102194</f>
        <v>102194</v>
      </c>
      <c r="E193" s="21">
        <f>99.798828125</f>
        <v>99.798828125</v>
      </c>
    </row>
    <row r="194">
      <c r="C194" s="21">
        <f>42649</f>
        <v>42649</v>
      </c>
      <c r="D194" s="21">
        <f>102194</f>
        <v>102194</v>
      </c>
      <c r="E194" s="21">
        <f>99.798828125</f>
        <v>99.798828125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2016-01-08T15:46:40Z</dcterms:created>
  <dcterms:modified xsi:type="dcterms:W3CDTF">2015-12-21T13:03:03Z</dcterms:modified>
  <cp:lastPrinted>2016-01-08T15:46:40Z</cp:lastPrinted>
</cp:coreProperties>
</file>