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<sst xmlns="http://schemas.openxmlformats.org/spreadsheetml/2006/main" count="5" uniqueCount="5">
  <si>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</si>
  <si>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</si>
  <si>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</si>
  <si>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</si>
  <si>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241(188x)</t>
  </si>
  <si>
    <t>AVERAGE: 216(210x)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</si>
</sst>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Sheet1!$A$2:$A$189</c:f>
              <c:numCache/>
            </c:numRef>
          </c:cat>
          <c:val>
            <c:numRef>
              <c:f>Sheet1!$B$2:$B$189</c:f>
              <c:numCache/>
            </c:numRef>
          </c:val>
          <c:smooth val="0"/>
        </c:ser>
        <c:marker val="1"/>
        <c:axId val="1201484275"/>
        <c:axId val="1089418272"/>
      </c:lineChart>
      <c:catAx>
        <c:axId val="1201484275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089418272"/>
        <c:crosses val="autoZero"/>
        <c:auto val="1"/>
        <c:lblOffset val="100"/>
        <c:tickLblSkip val="1"/>
        <c:tickMarkSkip val="1"/>
        <c:noMultiLvlLbl val="0"/>
      </c:catAx>
      <c:valAx>
        <c:axId val="1089418272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201484275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Sheet1!$C$2:$C$211</c:f>
              <c:numCache/>
            </c:numRef>
          </c:cat>
          <c:val>
            <c:numRef>
              <c:f>Sheet1!$E$2:$E$211</c:f>
              <c:numCache/>
            </c:numRef>
          </c:val>
          <c:smooth val="0"/>
        </c:ser>
        <c:marker val="1"/>
        <c:axId val="1233990028"/>
        <c:axId val="1847008471"/>
      </c:lineChart>
      <c:catAx>
        <c:axId val="123399002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847008471"/>
        <c:crosses val="autoZero"/>
        <c:auto val="1"/>
        <c:lblOffset val="100"/>
        <c:tickLblSkip val="1"/>
        <c:tickMarkSkip val="1"/>
        <c:noMultiLvlLbl val="0"/>
      </c:catAx>
      <c:valAx>
        <c:axId val="184700847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23399002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212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1032</f>
        <v>1032</v>
      </c>
      <c r="B2" s="21">
        <f>0</f>
        <v>0</v>
      </c>
      <c r="C2" s="21">
        <f>1035</f>
        <v>1035</v>
      </c>
      <c r="D2" s="21">
        <f>4334</f>
        <v>4334</v>
      </c>
      <c r="E2" s="21">
        <f>4.232421875</f>
        <v>4.232421875</v>
      </c>
      <c r="G2" s="21">
        <f>241</f>
        <v>241</v>
      </c>
    </row>
    <row r="3">
      <c r="A3" s="21">
        <f>1301</f>
        <v>1301</v>
      </c>
      <c r="B3" s="21">
        <f>12</f>
        <v>12</v>
      </c>
      <c r="C3" s="21">
        <f>1221</f>
        <v>1221</v>
      </c>
      <c r="D3" s="21">
        <f>15204</f>
        <v>15204</v>
      </c>
      <c r="E3" s="21">
        <f>14.84765625</f>
        <v>14.84765625</v>
      </c>
    </row>
    <row r="4">
      <c r="A4" s="21">
        <f>1510</f>
        <v>1510</v>
      </c>
      <c r="B4" s="21">
        <f>28</f>
        <v>28</v>
      </c>
      <c r="C4" s="21">
        <f>1368</f>
        <v>1368</v>
      </c>
      <c r="D4" s="21">
        <f>15063</f>
        <v>15063</v>
      </c>
      <c r="E4" s="21">
        <f>14.7099609375</f>
        <v>14.7099609375</v>
      </c>
      <c r="G4" s="21" t="s">
        <v>5</v>
      </c>
    </row>
    <row r="5">
      <c r="A5" s="21">
        <f>1753</f>
        <v>1753</v>
      </c>
      <c r="B5" s="21">
        <f>17</f>
        <v>17</v>
      </c>
      <c r="C5" s="21">
        <f>1498</f>
        <v>1498</v>
      </c>
      <c r="D5" s="21">
        <f>17701</f>
        <v>17701</v>
      </c>
      <c r="E5" s="21">
        <f>17.2861328125</f>
        <v>17.2861328125</v>
      </c>
      <c r="G5" s="21">
        <f>216</f>
        <v>216</v>
      </c>
    </row>
    <row r="6">
      <c r="A6" s="21">
        <f>1975</f>
        <v>1975</v>
      </c>
      <c r="B6" s="21">
        <f>20</f>
        <v>20</v>
      </c>
      <c r="C6" s="21">
        <f>1639</f>
        <v>1639</v>
      </c>
      <c r="D6" s="21">
        <f>21276</f>
        <v>21276</v>
      </c>
      <c r="E6" s="21">
        <f>20.77734375</f>
        <v>20.77734375</v>
      </c>
    </row>
    <row r="7">
      <c r="A7" s="21">
        <f>2198</f>
        <v>2198</v>
      </c>
      <c r="B7" s="21">
        <f>25</f>
        <v>25</v>
      </c>
      <c r="C7" s="21">
        <f>1803</f>
        <v>1803</v>
      </c>
      <c r="D7" s="21">
        <f>24984</f>
        <v>24984</v>
      </c>
      <c r="E7" s="21">
        <f>24.3984375</f>
        <v>24.3984375</v>
      </c>
    </row>
    <row r="8">
      <c r="A8" s="21">
        <f>2413</f>
        <v>2413</v>
      </c>
      <c r="B8" s="21">
        <f>10</f>
        <v>10</v>
      </c>
      <c r="C8" s="21">
        <f>1950</f>
        <v>1950</v>
      </c>
      <c r="D8" s="21">
        <f>36143</f>
        <v>36143</v>
      </c>
      <c r="E8" s="21">
        <f>35.2958984375</f>
        <v>35.2958984375</v>
      </c>
    </row>
    <row r="9">
      <c r="A9" s="21">
        <f>2624</f>
        <v>2624</v>
      </c>
      <c r="B9" s="21">
        <f>18</f>
        <v>18</v>
      </c>
      <c r="C9" s="21">
        <f>2129</f>
        <v>2129</v>
      </c>
      <c r="D9" s="21">
        <f>40133</f>
        <v>40133</v>
      </c>
      <c r="E9" s="21">
        <f>39.1923828125</f>
        <v>39.1923828125</v>
      </c>
    </row>
    <row r="10">
      <c r="A10" s="21">
        <f>2865</f>
        <v>2865</v>
      </c>
      <c r="B10" s="21">
        <f>8</f>
        <v>8</v>
      </c>
      <c r="C10" s="21">
        <f>2292</f>
        <v>2292</v>
      </c>
      <c r="D10" s="21">
        <f>42465</f>
        <v>42465</v>
      </c>
      <c r="E10" s="21">
        <f>41.4697265625</f>
        <v>41.4697265625</v>
      </c>
    </row>
    <row r="11">
      <c r="A11" s="21">
        <f>3101</f>
        <v>3101</v>
      </c>
      <c r="B11" s="21">
        <f>25</f>
        <v>25</v>
      </c>
      <c r="C11" s="21">
        <f>2432</f>
        <v>2432</v>
      </c>
      <c r="D11" s="21">
        <f>50329</f>
        <v>50329</v>
      </c>
      <c r="E11" s="21">
        <f>49.1494140625</f>
        <v>49.1494140625</v>
      </c>
    </row>
    <row r="12">
      <c r="A12" s="21">
        <f>3310</f>
        <v>3310</v>
      </c>
      <c r="B12" s="21">
        <f>22</f>
        <v>22</v>
      </c>
      <c r="C12" s="21">
        <f>2599</f>
        <v>2599</v>
      </c>
      <c r="D12" s="21">
        <f>53187</f>
        <v>53187</v>
      </c>
      <c r="E12" s="21">
        <f>51.9404296875</f>
        <v>51.9404296875</v>
      </c>
    </row>
    <row r="13">
      <c r="A13" s="21">
        <f>3552</f>
        <v>3552</v>
      </c>
      <c r="B13" s="21">
        <f>10</f>
        <v>10</v>
      </c>
      <c r="C13" s="21">
        <f>2757</f>
        <v>2757</v>
      </c>
      <c r="D13" s="21">
        <f>50415</f>
        <v>50415</v>
      </c>
      <c r="E13" s="21">
        <f>49.2333984375</f>
        <v>49.2333984375</v>
      </c>
    </row>
    <row r="14">
      <c r="A14" s="21">
        <f>3804</f>
        <v>3804</v>
      </c>
      <c r="B14" s="21">
        <f>0</f>
        <v>0</v>
      </c>
      <c r="C14" s="21">
        <f>2919</f>
        <v>2919</v>
      </c>
      <c r="D14" s="21">
        <f>50767</f>
        <v>50767</v>
      </c>
      <c r="E14" s="21">
        <f>49.5771484375</f>
        <v>49.5771484375</v>
      </c>
    </row>
    <row r="15">
      <c r="A15" s="21">
        <f>4061</f>
        <v>4061</v>
      </c>
      <c r="B15" s="21">
        <f>2</f>
        <v>2</v>
      </c>
      <c r="C15" s="21">
        <f>3096</f>
        <v>3096</v>
      </c>
      <c r="D15" s="21">
        <f>52195</f>
        <v>52195</v>
      </c>
      <c r="E15" s="21">
        <f>50.9716796875</f>
        <v>50.9716796875</v>
      </c>
    </row>
    <row r="16">
      <c r="A16" s="21">
        <f>4397</f>
        <v>4397</v>
      </c>
      <c r="B16" s="21">
        <f>2</f>
        <v>2</v>
      </c>
      <c r="C16" s="21">
        <f>3266</f>
        <v>3266</v>
      </c>
      <c r="D16" s="21">
        <f>53164</f>
        <v>53164</v>
      </c>
      <c r="E16" s="21">
        <f>51.91796875</f>
        <v>51.91796875</v>
      </c>
    </row>
    <row r="17">
      <c r="A17" s="21">
        <f>4680</f>
        <v>4680</v>
      </c>
      <c r="B17" s="21">
        <f>2</f>
        <v>2</v>
      </c>
      <c r="C17" s="21">
        <f>3418</f>
        <v>3418</v>
      </c>
      <c r="D17" s="21">
        <f>54394</f>
        <v>54394</v>
      </c>
      <c r="E17" s="21">
        <f>53.119140625</f>
        <v>53.119140625</v>
      </c>
    </row>
    <row r="18">
      <c r="A18" s="21">
        <f>4939</f>
        <v>4939</v>
      </c>
      <c r="B18" s="21">
        <f>13</f>
        <v>13</v>
      </c>
      <c r="C18" s="21">
        <f>3563</f>
        <v>3563</v>
      </c>
      <c r="D18" s="21">
        <f>56629</f>
        <v>56629</v>
      </c>
      <c r="E18" s="21">
        <f>55.3017578125</f>
        <v>55.3017578125</v>
      </c>
    </row>
    <row r="19">
      <c r="A19" s="21">
        <f>5194</f>
        <v>5194</v>
      </c>
      <c r="B19" s="21">
        <f>0</f>
        <v>0</v>
      </c>
      <c r="C19" s="21">
        <f>3760</f>
        <v>3760</v>
      </c>
      <c r="D19" s="21">
        <f>56897</f>
        <v>56897</v>
      </c>
      <c r="E19" s="21">
        <f>55.5634765625</f>
        <v>55.5634765625</v>
      </c>
    </row>
    <row r="20">
      <c r="A20" s="21">
        <f>5485</f>
        <v>5485</v>
      </c>
      <c r="B20" s="21">
        <f>0</f>
        <v>0</v>
      </c>
      <c r="C20" s="21">
        <f>3967</f>
        <v>3967</v>
      </c>
      <c r="D20" s="21">
        <f>56897</f>
        <v>56897</v>
      </c>
      <c r="E20" s="21">
        <f>55.5634765625</f>
        <v>55.5634765625</v>
      </c>
    </row>
    <row r="21">
      <c r="A21" s="21">
        <f>5747</f>
        <v>5747</v>
      </c>
      <c r="B21" s="21">
        <f>0</f>
        <v>0</v>
      </c>
      <c r="C21" s="21">
        <f>4163</f>
        <v>4163</v>
      </c>
      <c r="D21" s="21">
        <f>56897</f>
        <v>56897</v>
      </c>
      <c r="E21" s="21">
        <f>55.5634765625</f>
        <v>55.5634765625</v>
      </c>
    </row>
    <row r="22">
      <c r="A22" s="21">
        <f>6043</f>
        <v>6043</v>
      </c>
      <c r="B22" s="21">
        <f>0</f>
        <v>0</v>
      </c>
      <c r="C22" s="21">
        <f>4397</f>
        <v>4397</v>
      </c>
      <c r="D22" s="21">
        <f>56897</f>
        <v>56897</v>
      </c>
      <c r="E22" s="21">
        <f>55.5634765625</f>
        <v>55.5634765625</v>
      </c>
    </row>
    <row r="23">
      <c r="A23" s="21">
        <f>6333</f>
        <v>6333</v>
      </c>
      <c r="B23" s="21">
        <f>0</f>
        <v>0</v>
      </c>
      <c r="C23" s="21">
        <f>4626</f>
        <v>4626</v>
      </c>
      <c r="D23" s="21">
        <f>56897</f>
        <v>56897</v>
      </c>
      <c r="E23" s="21">
        <f>55.5634765625</f>
        <v>55.5634765625</v>
      </c>
    </row>
    <row r="24">
      <c r="A24" s="21">
        <f>6568</f>
        <v>6568</v>
      </c>
      <c r="B24" s="21">
        <f>3</f>
        <v>3</v>
      </c>
      <c r="C24" s="21">
        <f>4817</f>
        <v>4817</v>
      </c>
      <c r="D24" s="21">
        <f t="shared" ref="D24:D31" si="0">56903</f>
        <v>56903</v>
      </c>
      <c r="E24" s="21">
        <f t="shared" ref="E24:E31" si="1">55.5693359375</f>
        <v>55.5693359375</v>
      </c>
    </row>
    <row r="25">
      <c r="A25" s="21">
        <f>6803</f>
        <v>6803</v>
      </c>
      <c r="B25" s="21">
        <f>2</f>
        <v>2</v>
      </c>
      <c r="C25" s="21">
        <f>5000</f>
        <v>5000</v>
      </c>
      <c r="D25" s="21">
        <f t="shared" si="0"/>
        <v>56903</v>
      </c>
      <c r="E25" s="21">
        <f t="shared" si="1"/>
        <v>55.5693359375</v>
      </c>
    </row>
    <row r="26">
      <c r="A26" s="21">
        <f>7057</f>
        <v>7057</v>
      </c>
      <c r="B26" s="21">
        <f>13</f>
        <v>13</v>
      </c>
      <c r="C26" s="21">
        <f>5178</f>
        <v>5178</v>
      </c>
      <c r="D26" s="21">
        <f t="shared" si="0"/>
        <v>56903</v>
      </c>
      <c r="E26" s="21">
        <f t="shared" si="1"/>
        <v>55.5693359375</v>
      </c>
    </row>
    <row r="27">
      <c r="A27" s="21">
        <f>7279</f>
        <v>7279</v>
      </c>
      <c r="B27" s="21">
        <f>2</f>
        <v>2</v>
      </c>
      <c r="C27" s="21">
        <f>5392</f>
        <v>5392</v>
      </c>
      <c r="D27" s="21">
        <f t="shared" si="0"/>
        <v>56903</v>
      </c>
      <c r="E27" s="21">
        <f t="shared" si="1"/>
        <v>55.5693359375</v>
      </c>
    </row>
    <row r="28">
      <c r="A28" s="21">
        <f>7515</f>
        <v>7515</v>
      </c>
      <c r="B28" s="21">
        <f>12</f>
        <v>12</v>
      </c>
      <c r="C28" s="21">
        <f>5618</f>
        <v>5618</v>
      </c>
      <c r="D28" s="21">
        <f t="shared" si="0"/>
        <v>56903</v>
      </c>
      <c r="E28" s="21">
        <f t="shared" si="1"/>
        <v>55.5693359375</v>
      </c>
    </row>
    <row r="29">
      <c r="A29" s="21">
        <f>7753</f>
        <v>7753</v>
      </c>
      <c r="B29" s="21">
        <f>23</f>
        <v>23</v>
      </c>
      <c r="C29" s="21">
        <f>5827</f>
        <v>5827</v>
      </c>
      <c r="D29" s="21">
        <f t="shared" si="0"/>
        <v>56903</v>
      </c>
      <c r="E29" s="21">
        <f t="shared" si="1"/>
        <v>55.5693359375</v>
      </c>
    </row>
    <row r="30">
      <c r="A30" s="21">
        <f>7983</f>
        <v>7983</v>
      </c>
      <c r="B30" s="21">
        <f>20</f>
        <v>20</v>
      </c>
      <c r="C30" s="21">
        <f>6070</f>
        <v>6070</v>
      </c>
      <c r="D30" s="21">
        <f t="shared" si="0"/>
        <v>56903</v>
      </c>
      <c r="E30" s="21">
        <f t="shared" si="1"/>
        <v>55.5693359375</v>
      </c>
    </row>
    <row r="31">
      <c r="A31" s="21">
        <f>8202</f>
        <v>8202</v>
      </c>
      <c r="B31" s="21">
        <f>22</f>
        <v>22</v>
      </c>
      <c r="C31" s="21">
        <f>6256</f>
        <v>6256</v>
      </c>
      <c r="D31" s="21">
        <f t="shared" si="0"/>
        <v>56903</v>
      </c>
      <c r="E31" s="21">
        <f t="shared" si="1"/>
        <v>55.5693359375</v>
      </c>
    </row>
    <row r="32">
      <c r="A32" s="21">
        <f>8441</f>
        <v>8441</v>
      </c>
      <c r="B32" s="21">
        <f>35</f>
        <v>35</v>
      </c>
      <c r="C32" s="21">
        <f>6417</f>
        <v>6417</v>
      </c>
      <c r="D32" s="21">
        <f>57173</f>
        <v>57173</v>
      </c>
      <c r="E32" s="21">
        <f>55.8330078125</f>
        <v>55.8330078125</v>
      </c>
    </row>
    <row r="33">
      <c r="A33" s="21">
        <f>8691</f>
        <v>8691</v>
      </c>
      <c r="B33" s="21">
        <f>40</f>
        <v>40</v>
      </c>
      <c r="C33" s="21">
        <f>6591</f>
        <v>6591</v>
      </c>
      <c r="D33" s="21">
        <f>57759</f>
        <v>57759</v>
      </c>
      <c r="E33" s="21">
        <f>56.4052734375</f>
        <v>56.4052734375</v>
      </c>
    </row>
    <row r="34">
      <c r="A34" s="21">
        <f>8913</f>
        <v>8913</v>
      </c>
      <c r="B34" s="21">
        <f>13</f>
        <v>13</v>
      </c>
      <c r="C34" s="21">
        <f>6766</f>
        <v>6766</v>
      </c>
      <c r="D34" s="21">
        <f>57870</f>
        <v>57870</v>
      </c>
      <c r="E34" s="21">
        <f>56.513671875</f>
        <v>56.513671875</v>
      </c>
    </row>
    <row r="35">
      <c r="A35" s="21">
        <f>9113</f>
        <v>9113</v>
      </c>
      <c r="B35" s="21">
        <f>4</f>
        <v>4</v>
      </c>
      <c r="C35" s="21">
        <f>6968</f>
        <v>6968</v>
      </c>
      <c r="D35" s="21">
        <f>57930</f>
        <v>57930</v>
      </c>
      <c r="E35" s="21">
        <f>56.572265625</f>
        <v>56.572265625</v>
      </c>
    </row>
    <row r="36">
      <c r="A36" s="21">
        <f>9344</f>
        <v>9344</v>
      </c>
      <c r="B36" s="21">
        <f>0</f>
        <v>0</v>
      </c>
      <c r="C36" s="21">
        <f>7135</f>
        <v>7135</v>
      </c>
      <c r="D36" s="21">
        <f>59881</f>
        <v>59881</v>
      </c>
      <c r="E36" s="21">
        <f>58.4775390625</f>
        <v>58.4775390625</v>
      </c>
    </row>
    <row r="37">
      <c r="A37" s="21">
        <f>9591</f>
        <v>9591</v>
      </c>
      <c r="B37" s="21">
        <f>0</f>
        <v>0</v>
      </c>
      <c r="C37" s="21">
        <f>7285</f>
        <v>7285</v>
      </c>
      <c r="D37" s="21">
        <f>60343</f>
        <v>60343</v>
      </c>
      <c r="E37" s="21">
        <f>58.9287109375</f>
        <v>58.9287109375</v>
      </c>
    </row>
    <row r="38">
      <c r="A38" s="21">
        <f>9861</f>
        <v>9861</v>
      </c>
      <c r="B38" s="21">
        <f>2</f>
        <v>2</v>
      </c>
      <c r="C38" s="21">
        <f>7479</f>
        <v>7479</v>
      </c>
      <c r="D38" s="21">
        <f>60462</f>
        <v>60462</v>
      </c>
      <c r="E38" s="21">
        <f>59.044921875</f>
        <v>59.044921875</v>
      </c>
    </row>
    <row r="39">
      <c r="A39" s="21">
        <f>10176</f>
        <v>10176</v>
      </c>
      <c r="B39" s="21">
        <f t="shared" ref="B39:B50" si="2">0</f>
        <v>0</v>
      </c>
      <c r="C39" s="21">
        <f>7661</f>
        <v>7661</v>
      </c>
      <c r="D39" s="21">
        <f>61639</f>
        <v>61639</v>
      </c>
      <c r="E39" s="21">
        <f>60.1943359375</f>
        <v>60.1943359375</v>
      </c>
    </row>
    <row r="40">
      <c r="A40" s="21">
        <f>10462</f>
        <v>10462</v>
      </c>
      <c r="B40" s="21">
        <f t="shared" si="2"/>
        <v>0</v>
      </c>
      <c r="C40" s="21">
        <f>7830</f>
        <v>7830</v>
      </c>
      <c r="D40" s="21">
        <f>62295</f>
        <v>62295</v>
      </c>
      <c r="E40" s="21">
        <f>60.8349609375</f>
        <v>60.8349609375</v>
      </c>
    </row>
    <row r="41">
      <c r="A41" s="21">
        <f>10724</f>
        <v>10724</v>
      </c>
      <c r="B41" s="21">
        <f t="shared" si="2"/>
        <v>0</v>
      </c>
      <c r="C41" s="21">
        <f>7969</f>
        <v>7969</v>
      </c>
      <c r="D41" s="21">
        <f>62990</f>
        <v>62990</v>
      </c>
      <c r="E41" s="21">
        <f>61.513671875</f>
        <v>61.513671875</v>
      </c>
    </row>
    <row r="42">
      <c r="A42" s="21">
        <f>10997</f>
        <v>10997</v>
      </c>
      <c r="B42" s="21">
        <f t="shared" si="2"/>
        <v>0</v>
      </c>
      <c r="C42" s="21">
        <f>8123</f>
        <v>8123</v>
      </c>
      <c r="D42" s="21">
        <f>63491</f>
        <v>63491</v>
      </c>
      <c r="E42" s="21">
        <f>62.0029296875</f>
        <v>62.0029296875</v>
      </c>
    </row>
    <row r="43">
      <c r="A43" s="21">
        <f>11226</f>
        <v>11226</v>
      </c>
      <c r="B43" s="21">
        <f t="shared" si="2"/>
        <v>0</v>
      </c>
      <c r="C43" s="21">
        <f>8302</f>
        <v>8302</v>
      </c>
      <c r="D43" s="21">
        <f>64171</f>
        <v>64171</v>
      </c>
      <c r="E43" s="21">
        <f>62.6669921875</f>
        <v>62.6669921875</v>
      </c>
    </row>
    <row r="44">
      <c r="A44" s="21">
        <f>11487</f>
        <v>11487</v>
      </c>
      <c r="B44" s="21">
        <f t="shared" si="2"/>
        <v>0</v>
      </c>
      <c r="C44" s="21">
        <f>8470</f>
        <v>8470</v>
      </c>
      <c r="D44" s="21">
        <f>68250</f>
        <v>68250</v>
      </c>
      <c r="E44" s="21">
        <f>66.650390625</f>
        <v>66.650390625</v>
      </c>
    </row>
    <row r="45">
      <c r="A45" s="21">
        <f>11744</f>
        <v>11744</v>
      </c>
      <c r="B45" s="21">
        <f t="shared" si="2"/>
        <v>0</v>
      </c>
      <c r="C45" s="21">
        <f>8682</f>
        <v>8682</v>
      </c>
      <c r="D45" s="21">
        <f>74299</f>
        <v>74299</v>
      </c>
      <c r="E45" s="21">
        <f>72.5576171875</f>
        <v>72.5576171875</v>
      </c>
    </row>
    <row r="46">
      <c r="A46" s="21">
        <f>11977</f>
        <v>11977</v>
      </c>
      <c r="B46" s="21">
        <f t="shared" si="2"/>
        <v>0</v>
      </c>
      <c r="C46" s="21">
        <f>8891</f>
        <v>8891</v>
      </c>
      <c r="D46" s="21">
        <f>82863</f>
        <v>82863</v>
      </c>
      <c r="E46" s="21">
        <f>80.9208984375</f>
        <v>80.9208984375</v>
      </c>
    </row>
    <row r="47">
      <c r="A47" s="21">
        <f>12231</f>
        <v>12231</v>
      </c>
      <c r="B47" s="21">
        <f t="shared" si="2"/>
        <v>0</v>
      </c>
      <c r="C47" s="21">
        <f>9090</f>
        <v>9090</v>
      </c>
      <c r="D47" s="21">
        <f>82977</f>
        <v>82977</v>
      </c>
      <c r="E47" s="21">
        <f>81.0322265625</f>
        <v>81.0322265625</v>
      </c>
    </row>
    <row r="48">
      <c r="A48" s="21">
        <f>12526</f>
        <v>12526</v>
      </c>
      <c r="B48" s="21">
        <f t="shared" si="2"/>
        <v>0</v>
      </c>
      <c r="C48" s="21">
        <f>9299</f>
        <v>9299</v>
      </c>
      <c r="D48" s="21">
        <f>83201</f>
        <v>83201</v>
      </c>
      <c r="E48" s="21">
        <f>81.2509765625</f>
        <v>81.2509765625</v>
      </c>
    </row>
    <row r="49">
      <c r="A49" s="21">
        <f>12811</f>
        <v>12811</v>
      </c>
      <c r="B49" s="21">
        <f t="shared" si="2"/>
        <v>0</v>
      </c>
      <c r="C49" s="21">
        <f>9494</f>
        <v>9494</v>
      </c>
      <c r="D49" s="21">
        <f>83472</f>
        <v>83472</v>
      </c>
      <c r="E49" s="21">
        <f>81.515625</f>
        <v>81.515625</v>
      </c>
    </row>
    <row r="50">
      <c r="A50" s="21">
        <f>13112</f>
        <v>13112</v>
      </c>
      <c r="B50" s="21">
        <f t="shared" si="2"/>
        <v>0</v>
      </c>
      <c r="C50" s="21">
        <f>9715</f>
        <v>9715</v>
      </c>
      <c r="D50" s="21">
        <f>83472</f>
        <v>83472</v>
      </c>
      <c r="E50" s="21">
        <f>81.515625</f>
        <v>81.515625</v>
      </c>
    </row>
    <row r="51">
      <c r="A51" s="21">
        <f>13323</f>
        <v>13323</v>
      </c>
      <c r="B51" s="21">
        <f>10</f>
        <v>10</v>
      </c>
      <c r="C51" s="21">
        <f>9958</f>
        <v>9958</v>
      </c>
      <c r="D51" s="21">
        <f>83472</f>
        <v>83472</v>
      </c>
      <c r="E51" s="21">
        <f>81.515625</f>
        <v>81.515625</v>
      </c>
    </row>
    <row r="52">
      <c r="A52" s="21">
        <f>13548</f>
        <v>13548</v>
      </c>
      <c r="B52" s="21">
        <f>25</f>
        <v>25</v>
      </c>
      <c r="C52" s="21">
        <f>10217</f>
        <v>10217</v>
      </c>
      <c r="D52" s="21">
        <f>83472</f>
        <v>83472</v>
      </c>
      <c r="E52" s="21">
        <f>81.515625</f>
        <v>81.515625</v>
      </c>
    </row>
    <row r="53">
      <c r="A53" s="21">
        <f>13779</f>
        <v>13779</v>
      </c>
      <c r="B53" s="21">
        <f>2</f>
        <v>2</v>
      </c>
      <c r="C53" s="21">
        <f>10449</f>
        <v>10449</v>
      </c>
      <c r="D53" s="21">
        <f>83471</f>
        <v>83471</v>
      </c>
      <c r="E53" s="21">
        <f>81.5146484375</f>
        <v>81.5146484375</v>
      </c>
    </row>
    <row r="54">
      <c r="A54" s="21">
        <f>13980</f>
        <v>13980</v>
      </c>
      <c r="B54" s="21">
        <f>0</f>
        <v>0</v>
      </c>
      <c r="C54" s="21">
        <f>10693</f>
        <v>10693</v>
      </c>
      <c r="D54" s="21">
        <f>83471</f>
        <v>83471</v>
      </c>
      <c r="E54" s="21">
        <f>81.5146484375</f>
        <v>81.5146484375</v>
      </c>
    </row>
    <row r="55">
      <c r="A55" s="21">
        <f>14217</f>
        <v>14217</v>
      </c>
      <c r="B55" s="21">
        <f>3</f>
        <v>3</v>
      </c>
      <c r="C55" s="21">
        <f>10973</f>
        <v>10973</v>
      </c>
      <c r="D55" s="21">
        <f>83471</f>
        <v>83471</v>
      </c>
      <c r="E55" s="21">
        <f>81.5146484375</f>
        <v>81.5146484375</v>
      </c>
    </row>
    <row r="56">
      <c r="A56" s="21">
        <f>14454</f>
        <v>14454</v>
      </c>
      <c r="B56" s="21">
        <f>0</f>
        <v>0</v>
      </c>
      <c r="C56" s="21">
        <f>11180</f>
        <v>11180</v>
      </c>
      <c r="D56" s="21">
        <f>83471</f>
        <v>83471</v>
      </c>
      <c r="E56" s="21">
        <f>81.5146484375</f>
        <v>81.5146484375</v>
      </c>
    </row>
    <row r="57">
      <c r="A57" s="21">
        <f>14671</f>
        <v>14671</v>
      </c>
      <c r="B57" s="21">
        <f>3</f>
        <v>3</v>
      </c>
      <c r="C57" s="21">
        <f>11398</f>
        <v>11398</v>
      </c>
      <c r="D57" s="21">
        <f>83476</f>
        <v>83476</v>
      </c>
      <c r="E57" s="21">
        <f>81.51953125</f>
        <v>81.51953125</v>
      </c>
    </row>
    <row r="58">
      <c r="A58" s="21">
        <f>14907</f>
        <v>14907</v>
      </c>
      <c r="B58" s="21">
        <f>0</f>
        <v>0</v>
      </c>
      <c r="C58" s="21">
        <f>11619</f>
        <v>11619</v>
      </c>
      <c r="D58" s="21">
        <f>83476</f>
        <v>83476</v>
      </c>
      <c r="E58" s="21">
        <f>81.51953125</f>
        <v>81.51953125</v>
      </c>
    </row>
    <row r="59">
      <c r="A59" s="21">
        <f>15128</f>
        <v>15128</v>
      </c>
      <c r="B59" s="21">
        <f>0</f>
        <v>0</v>
      </c>
      <c r="C59" s="21">
        <f>11898</f>
        <v>11898</v>
      </c>
      <c r="D59" s="21">
        <f>83476</f>
        <v>83476</v>
      </c>
      <c r="E59" s="21">
        <f>81.51953125</f>
        <v>81.51953125</v>
      </c>
    </row>
    <row r="60">
      <c r="A60" s="21">
        <f>15362</f>
        <v>15362</v>
      </c>
      <c r="B60" s="21">
        <f>0</f>
        <v>0</v>
      </c>
      <c r="C60" s="21">
        <f>12189</f>
        <v>12189</v>
      </c>
      <c r="D60" s="21">
        <f>83475</f>
        <v>83475</v>
      </c>
      <c r="E60" s="21">
        <f>81.5185546875</f>
        <v>81.5185546875</v>
      </c>
    </row>
    <row r="61">
      <c r="A61" s="21">
        <f>15581</f>
        <v>15581</v>
      </c>
      <c r="B61" s="21">
        <f>0</f>
        <v>0</v>
      </c>
      <c r="C61" s="21">
        <f>12411</f>
        <v>12411</v>
      </c>
      <c r="D61" s="21">
        <f>83476</f>
        <v>83476</v>
      </c>
      <c r="E61" s="21">
        <f>81.51953125</f>
        <v>81.51953125</v>
      </c>
    </row>
    <row r="62">
      <c r="A62" s="21">
        <f>15832</f>
        <v>15832</v>
      </c>
      <c r="B62" s="21">
        <f>0</f>
        <v>0</v>
      </c>
      <c r="C62" s="21">
        <f>12650</f>
        <v>12650</v>
      </c>
      <c r="D62" s="21">
        <f>83476</f>
        <v>83476</v>
      </c>
      <c r="E62" s="21">
        <f>81.51953125</f>
        <v>81.51953125</v>
      </c>
    </row>
    <row r="63">
      <c r="A63" s="21">
        <f>16080</f>
        <v>16080</v>
      </c>
      <c r="B63" s="21">
        <f>0</f>
        <v>0</v>
      </c>
      <c r="C63" s="21">
        <f>12911</f>
        <v>12911</v>
      </c>
      <c r="D63" s="21">
        <f>83476</f>
        <v>83476</v>
      </c>
      <c r="E63" s="21">
        <f>81.51953125</f>
        <v>81.51953125</v>
      </c>
    </row>
    <row r="64">
      <c r="A64" s="21">
        <f>16314</f>
        <v>16314</v>
      </c>
      <c r="B64" s="21">
        <f>3</f>
        <v>3</v>
      </c>
      <c r="C64" s="21">
        <f>13150</f>
        <v>13150</v>
      </c>
      <c r="D64" s="21">
        <f>83508</f>
        <v>83508</v>
      </c>
      <c r="E64" s="21">
        <f>81.55078125</f>
        <v>81.55078125</v>
      </c>
    </row>
    <row r="65">
      <c r="A65" s="21">
        <f>16595</f>
        <v>16595</v>
      </c>
      <c r="B65" s="21">
        <f>2</f>
        <v>2</v>
      </c>
      <c r="C65" s="21">
        <f>13343</f>
        <v>13343</v>
      </c>
      <c r="D65" s="21">
        <f>83828</f>
        <v>83828</v>
      </c>
      <c r="E65" s="21">
        <f>81.86328125</f>
        <v>81.86328125</v>
      </c>
    </row>
    <row r="66">
      <c r="A66" s="21">
        <f>16846</f>
        <v>16846</v>
      </c>
      <c r="B66" s="21">
        <f>0</f>
        <v>0</v>
      </c>
      <c r="C66" s="21">
        <f>13544</f>
        <v>13544</v>
      </c>
      <c r="D66" s="21">
        <f>85429</f>
        <v>85429</v>
      </c>
      <c r="E66" s="21">
        <f>83.4267578125</f>
        <v>83.4267578125</v>
      </c>
    </row>
    <row r="67">
      <c r="A67" s="21">
        <f>17139</f>
        <v>17139</v>
      </c>
      <c r="B67" s="21">
        <f>0</f>
        <v>0</v>
      </c>
      <c r="C67" s="21">
        <f>13725</f>
        <v>13725</v>
      </c>
      <c r="D67" s="21">
        <f>83165</f>
        <v>83165</v>
      </c>
      <c r="E67" s="21">
        <f>81.2158203125</f>
        <v>81.2158203125</v>
      </c>
    </row>
    <row r="68">
      <c r="A68" s="21">
        <f>17385</f>
        <v>17385</v>
      </c>
      <c r="B68" s="21">
        <f>0</f>
        <v>0</v>
      </c>
      <c r="C68" s="21">
        <f>13944</f>
        <v>13944</v>
      </c>
      <c r="D68" s="21">
        <f>83465</f>
        <v>83465</v>
      </c>
      <c r="E68" s="21">
        <f>81.5087890625</f>
        <v>81.5087890625</v>
      </c>
    </row>
    <row r="69">
      <c r="A69" s="21">
        <f>17629</f>
        <v>17629</v>
      </c>
      <c r="B69" s="21">
        <f>0</f>
        <v>0</v>
      </c>
      <c r="C69" s="21">
        <f>14177</f>
        <v>14177</v>
      </c>
      <c r="D69" s="21">
        <f>84401</f>
        <v>84401</v>
      </c>
      <c r="E69" s="21">
        <f>82.4228515625</f>
        <v>82.4228515625</v>
      </c>
    </row>
    <row r="70">
      <c r="A70" s="21">
        <f>17866</f>
        <v>17866</v>
      </c>
      <c r="B70" s="21">
        <f>2</f>
        <v>2</v>
      </c>
      <c r="C70" s="21">
        <f>14396</f>
        <v>14396</v>
      </c>
      <c r="D70" s="21">
        <f>83471</f>
        <v>83471</v>
      </c>
      <c r="E70" s="21">
        <f>81.5146484375</f>
        <v>81.5146484375</v>
      </c>
    </row>
    <row r="71">
      <c r="A71" s="21">
        <f>18101</f>
        <v>18101</v>
      </c>
      <c r="B71" s="21">
        <f>0</f>
        <v>0</v>
      </c>
      <c r="C71" s="21">
        <f>14605</f>
        <v>14605</v>
      </c>
      <c r="D71" s="21">
        <f>83472</f>
        <v>83472</v>
      </c>
      <c r="E71" s="21">
        <f>81.515625</f>
        <v>81.515625</v>
      </c>
    </row>
    <row r="72">
      <c r="A72" s="21">
        <f>18330</f>
        <v>18330</v>
      </c>
      <c r="B72" s="21">
        <f>3</f>
        <v>3</v>
      </c>
      <c r="C72" s="21">
        <f>14814</f>
        <v>14814</v>
      </c>
      <c r="D72" s="21">
        <f>83472</f>
        <v>83472</v>
      </c>
      <c r="E72" s="21">
        <f>81.515625</f>
        <v>81.515625</v>
      </c>
    </row>
    <row r="73">
      <c r="A73" s="21">
        <f>18550</f>
        <v>18550</v>
      </c>
      <c r="B73" s="21">
        <f>0</f>
        <v>0</v>
      </c>
      <c r="C73" s="21">
        <f>15022</f>
        <v>15022</v>
      </c>
      <c r="D73" s="21">
        <f>83472</f>
        <v>83472</v>
      </c>
      <c r="E73" s="21">
        <f>81.515625</f>
        <v>81.515625</v>
      </c>
    </row>
    <row r="74">
      <c r="A74" s="21">
        <f>18782</f>
        <v>18782</v>
      </c>
      <c r="B74" s="21">
        <f>0</f>
        <v>0</v>
      </c>
      <c r="C74" s="21">
        <f>15223</f>
        <v>15223</v>
      </c>
      <c r="D74" s="21">
        <f>83472</f>
        <v>83472</v>
      </c>
      <c r="E74" s="21">
        <f>81.515625</f>
        <v>81.515625</v>
      </c>
    </row>
    <row r="75">
      <c r="A75" s="21">
        <f>19016</f>
        <v>19016</v>
      </c>
      <c r="B75" s="21">
        <f>0</f>
        <v>0</v>
      </c>
      <c r="C75" s="21">
        <f>15427</f>
        <v>15427</v>
      </c>
      <c r="D75" s="21">
        <f>83472</f>
        <v>83472</v>
      </c>
      <c r="E75" s="21">
        <f>81.515625</f>
        <v>81.515625</v>
      </c>
    </row>
    <row r="76">
      <c r="A76" s="21">
        <f>19259</f>
        <v>19259</v>
      </c>
      <c r="B76" s="21">
        <f>0</f>
        <v>0</v>
      </c>
      <c r="C76" s="21">
        <f>15616</f>
        <v>15616</v>
      </c>
      <c r="D76" s="21">
        <f>83472</f>
        <v>83472</v>
      </c>
      <c r="E76" s="21">
        <f>81.515625</f>
        <v>81.515625</v>
      </c>
    </row>
    <row r="77">
      <c r="A77" s="21">
        <f>19500</f>
        <v>19500</v>
      </c>
      <c r="B77" s="21">
        <f>0</f>
        <v>0</v>
      </c>
      <c r="C77" s="21">
        <f>15825</f>
        <v>15825</v>
      </c>
      <c r="D77" s="21">
        <f>83471</f>
        <v>83471</v>
      </c>
      <c r="E77" s="21">
        <f>81.5146484375</f>
        <v>81.5146484375</v>
      </c>
    </row>
    <row r="78">
      <c r="A78" s="21">
        <f>19743</f>
        <v>19743</v>
      </c>
      <c r="B78" s="21">
        <f>0</f>
        <v>0</v>
      </c>
      <c r="C78" s="21">
        <f>16027</f>
        <v>16027</v>
      </c>
      <c r="D78" s="21">
        <f>83471</f>
        <v>83471</v>
      </c>
      <c r="E78" s="21">
        <f>81.5146484375</f>
        <v>81.5146484375</v>
      </c>
    </row>
    <row r="79">
      <c r="A79" s="21">
        <f>19962</f>
        <v>19962</v>
      </c>
      <c r="B79" s="21">
        <f>3</f>
        <v>3</v>
      </c>
      <c r="C79" s="21">
        <f>16244</f>
        <v>16244</v>
      </c>
      <c r="D79" s="21">
        <f>83472</f>
        <v>83472</v>
      </c>
      <c r="E79" s="21">
        <f>81.515625</f>
        <v>81.515625</v>
      </c>
    </row>
    <row r="80">
      <c r="A80" s="21">
        <f>20207</f>
        <v>20207</v>
      </c>
      <c r="B80" s="21">
        <f>0</f>
        <v>0</v>
      </c>
      <c r="C80" s="21">
        <f>16511</f>
        <v>16511</v>
      </c>
      <c r="D80" s="21">
        <f>83472</f>
        <v>83472</v>
      </c>
      <c r="E80" s="21">
        <f>81.515625</f>
        <v>81.515625</v>
      </c>
    </row>
    <row r="81">
      <c r="A81" s="21">
        <f>20464</f>
        <v>20464</v>
      </c>
      <c r="B81" s="21">
        <f>3</f>
        <v>3</v>
      </c>
      <c r="C81" s="21">
        <f>16748</f>
        <v>16748</v>
      </c>
      <c r="D81" s="21">
        <f>83472</f>
        <v>83472</v>
      </c>
      <c r="E81" s="21">
        <f>81.515625</f>
        <v>81.515625</v>
      </c>
    </row>
    <row r="82">
      <c r="A82" s="21">
        <f>20769</f>
        <v>20769</v>
      </c>
      <c r="B82" s="21">
        <f>0</f>
        <v>0</v>
      </c>
      <c r="C82" s="21">
        <f>16998</f>
        <v>16998</v>
      </c>
      <c r="D82" s="21">
        <f>83472</f>
        <v>83472</v>
      </c>
      <c r="E82" s="21">
        <f>81.515625</f>
        <v>81.515625</v>
      </c>
    </row>
    <row r="83">
      <c r="A83" s="21">
        <f>21052</f>
        <v>21052</v>
      </c>
      <c r="B83" s="21">
        <f>0</f>
        <v>0</v>
      </c>
      <c r="C83" s="21">
        <f>17270</f>
        <v>17270</v>
      </c>
      <c r="D83" s="21">
        <f>83472</f>
        <v>83472</v>
      </c>
      <c r="E83" s="21">
        <f>81.515625</f>
        <v>81.515625</v>
      </c>
    </row>
    <row r="84">
      <c r="A84" s="21">
        <f>21280</f>
        <v>21280</v>
      </c>
      <c r="B84" s="21">
        <f>18</f>
        <v>18</v>
      </c>
      <c r="C84" s="21">
        <f>17446</f>
        <v>17446</v>
      </c>
      <c r="D84" s="21">
        <f>84248</f>
        <v>84248</v>
      </c>
      <c r="E84" s="21">
        <f>82.2734375</f>
        <v>82.2734375</v>
      </c>
    </row>
    <row r="85">
      <c r="A85" s="21">
        <f>21512</f>
        <v>21512</v>
      </c>
      <c r="B85" s="21">
        <f>18</f>
        <v>18</v>
      </c>
      <c r="C85" s="21">
        <f>17633</f>
        <v>17633</v>
      </c>
      <c r="D85" s="21">
        <f>84173</f>
        <v>84173</v>
      </c>
      <c r="E85" s="21">
        <f>82.2001953125</f>
        <v>82.2001953125</v>
      </c>
    </row>
    <row r="86">
      <c r="A86" s="21">
        <f>21741</f>
        <v>21741</v>
      </c>
      <c r="B86" s="21">
        <f>29</f>
        <v>29</v>
      </c>
      <c r="C86" s="21">
        <f>17832</f>
        <v>17832</v>
      </c>
      <c r="D86" s="21">
        <f>84173</f>
        <v>84173</v>
      </c>
      <c r="E86" s="21">
        <f>82.2001953125</f>
        <v>82.2001953125</v>
      </c>
    </row>
    <row r="87">
      <c r="A87" s="21">
        <f>21978</f>
        <v>21978</v>
      </c>
      <c r="B87" s="21">
        <f>29</f>
        <v>29</v>
      </c>
      <c r="C87" s="21">
        <f>18033</f>
        <v>18033</v>
      </c>
      <c r="D87" s="21">
        <f>84173</f>
        <v>84173</v>
      </c>
      <c r="E87" s="21">
        <f>82.2001953125</f>
        <v>82.2001953125</v>
      </c>
    </row>
    <row r="88">
      <c r="A88" s="21">
        <f>22171</f>
        <v>22171</v>
      </c>
      <c r="B88" s="21">
        <f>8</f>
        <v>8</v>
      </c>
      <c r="C88" s="21">
        <f>18230</f>
        <v>18230</v>
      </c>
      <c r="D88" s="21">
        <f>84174</f>
        <v>84174</v>
      </c>
      <c r="E88" s="21">
        <f>82.201171875</f>
        <v>82.201171875</v>
      </c>
    </row>
    <row r="89">
      <c r="A89" s="21">
        <f>22377</f>
        <v>22377</v>
      </c>
      <c r="B89" s="21">
        <f>14</f>
        <v>14</v>
      </c>
      <c r="C89" s="21">
        <f>18433</f>
        <v>18433</v>
      </c>
      <c r="D89" s="21">
        <f>84174</f>
        <v>84174</v>
      </c>
      <c r="E89" s="21">
        <f>82.201171875</f>
        <v>82.201171875</v>
      </c>
    </row>
    <row r="90">
      <c r="A90" s="21">
        <f>22614</f>
        <v>22614</v>
      </c>
      <c r="B90" s="21">
        <f>0</f>
        <v>0</v>
      </c>
      <c r="C90" s="21">
        <f>18621</f>
        <v>18621</v>
      </c>
      <c r="D90" s="21">
        <f>84174</f>
        <v>84174</v>
      </c>
      <c r="E90" s="21">
        <f>82.201171875</f>
        <v>82.201171875</v>
      </c>
    </row>
    <row r="91">
      <c r="A91" s="21">
        <f>22876</f>
        <v>22876</v>
      </c>
      <c r="B91" s="21">
        <f>0</f>
        <v>0</v>
      </c>
      <c r="C91" s="21">
        <f>18819</f>
        <v>18819</v>
      </c>
      <c r="D91" s="21">
        <f>84174</f>
        <v>84174</v>
      </c>
      <c r="E91" s="21">
        <f>82.201171875</f>
        <v>82.201171875</v>
      </c>
    </row>
    <row r="92">
      <c r="A92" s="21">
        <f>23115</f>
        <v>23115</v>
      </c>
      <c r="B92" s="21">
        <f>0</f>
        <v>0</v>
      </c>
      <c r="C92" s="21">
        <f>19012</f>
        <v>19012</v>
      </c>
      <c r="D92" s="21">
        <f>84173</f>
        <v>84173</v>
      </c>
      <c r="E92" s="21">
        <f>82.2001953125</f>
        <v>82.2001953125</v>
      </c>
    </row>
    <row r="93">
      <c r="A93" s="21">
        <f>23356</f>
        <v>23356</v>
      </c>
      <c r="B93" s="21">
        <f>0</f>
        <v>0</v>
      </c>
      <c r="C93" s="21">
        <f>19225</f>
        <v>19225</v>
      </c>
      <c r="D93" s="21">
        <f>84173</f>
        <v>84173</v>
      </c>
      <c r="E93" s="21">
        <f>82.2001953125</f>
        <v>82.2001953125</v>
      </c>
    </row>
    <row r="94">
      <c r="A94" s="21">
        <f>23594</f>
        <v>23594</v>
      </c>
      <c r="B94" s="21">
        <f>0</f>
        <v>0</v>
      </c>
      <c r="C94" s="21">
        <f>19427</f>
        <v>19427</v>
      </c>
      <c r="D94" s="21">
        <f>84046</f>
        <v>84046</v>
      </c>
      <c r="E94" s="21">
        <f>82.076171875</f>
        <v>82.076171875</v>
      </c>
    </row>
    <row r="95">
      <c r="A95" s="21">
        <f>23824</f>
        <v>23824</v>
      </c>
      <c r="B95" s="21">
        <f>0</f>
        <v>0</v>
      </c>
      <c r="C95" s="21">
        <f>19634</f>
        <v>19634</v>
      </c>
      <c r="D95" s="21">
        <f>84046</f>
        <v>84046</v>
      </c>
      <c r="E95" s="21">
        <f>82.076171875</f>
        <v>82.076171875</v>
      </c>
    </row>
    <row r="96">
      <c r="A96" s="21">
        <f>24057</f>
        <v>24057</v>
      </c>
      <c r="B96" s="21">
        <f>3</f>
        <v>3</v>
      </c>
      <c r="C96" s="21">
        <f>19836</f>
        <v>19836</v>
      </c>
      <c r="D96" s="21">
        <f>84046</f>
        <v>84046</v>
      </c>
      <c r="E96" s="21">
        <f>82.076171875</f>
        <v>82.076171875</v>
      </c>
    </row>
    <row r="97">
      <c r="A97" s="21">
        <f>24310</f>
        <v>24310</v>
      </c>
      <c r="B97" s="21">
        <f>0</f>
        <v>0</v>
      </c>
      <c r="C97" s="21">
        <f>20029</f>
        <v>20029</v>
      </c>
      <c r="D97" s="21">
        <f>84046</f>
        <v>84046</v>
      </c>
      <c r="E97" s="21">
        <f>82.076171875</f>
        <v>82.076171875</v>
      </c>
    </row>
    <row r="98">
      <c r="A98" s="21">
        <f>24604</f>
        <v>24604</v>
      </c>
      <c r="B98" s="21">
        <f>0</f>
        <v>0</v>
      </c>
      <c r="C98" s="21">
        <f>20216</f>
        <v>20216</v>
      </c>
      <c r="D98" s="21">
        <f>84045</f>
        <v>84045</v>
      </c>
      <c r="E98" s="21">
        <f>82.0751953125</f>
        <v>82.0751953125</v>
      </c>
    </row>
    <row r="99">
      <c r="A99" s="21">
        <f>24875</f>
        <v>24875</v>
      </c>
      <c r="B99" s="21">
        <f>0</f>
        <v>0</v>
      </c>
      <c r="C99" s="21">
        <f>20437</f>
        <v>20437</v>
      </c>
      <c r="D99" s="21">
        <f>84045</f>
        <v>84045</v>
      </c>
      <c r="E99" s="21">
        <f>82.0751953125</f>
        <v>82.0751953125</v>
      </c>
    </row>
    <row r="100">
      <c r="A100" s="21">
        <f>25173</f>
        <v>25173</v>
      </c>
      <c r="B100" s="21">
        <f>2</f>
        <v>2</v>
      </c>
      <c r="C100" s="21">
        <f>20733</f>
        <v>20733</v>
      </c>
      <c r="D100" s="21">
        <f>84045</f>
        <v>84045</v>
      </c>
      <c r="E100" s="21">
        <f>82.0751953125</f>
        <v>82.0751953125</v>
      </c>
    </row>
    <row r="101">
      <c r="A101" s="21">
        <f>25502</f>
        <v>25502</v>
      </c>
      <c r="B101" s="21">
        <f>1</f>
        <v>1</v>
      </c>
      <c r="C101" s="21">
        <f>20969</f>
        <v>20969</v>
      </c>
      <c r="D101" s="21">
        <f>84046</f>
        <v>84046</v>
      </c>
      <c r="E101" s="21">
        <f>82.076171875</f>
        <v>82.076171875</v>
      </c>
    </row>
    <row r="102">
      <c r="A102" s="21">
        <f>25752</f>
        <v>25752</v>
      </c>
      <c r="B102" s="21">
        <f>17</f>
        <v>17</v>
      </c>
      <c r="C102" s="21">
        <f>21191</f>
        <v>21191</v>
      </c>
      <c r="D102" s="21">
        <f>84149</f>
        <v>84149</v>
      </c>
      <c r="E102" s="21">
        <f>82.1767578125</f>
        <v>82.1767578125</v>
      </c>
    </row>
    <row r="103">
      <c r="A103" s="21">
        <f>26034</f>
        <v>26034</v>
      </c>
      <c r="B103" s="21">
        <f>12</f>
        <v>12</v>
      </c>
      <c r="C103" s="21">
        <f>21413</f>
        <v>21413</v>
      </c>
      <c r="D103" s="21">
        <f>84499</f>
        <v>84499</v>
      </c>
      <c r="E103" s="21">
        <f>82.5185546875</f>
        <v>82.5185546875</v>
      </c>
    </row>
    <row r="104">
      <c r="A104" s="21">
        <f>26290</f>
        <v>26290</v>
      </c>
      <c r="B104" s="21">
        <f>5</f>
        <v>5</v>
      </c>
      <c r="C104" s="21">
        <f>21642</f>
        <v>21642</v>
      </c>
      <c r="D104" s="21">
        <f>84567</f>
        <v>84567</v>
      </c>
      <c r="E104" s="21">
        <f>82.5849609375</f>
        <v>82.5849609375</v>
      </c>
    </row>
    <row r="105">
      <c r="A105" s="21">
        <f>26545</f>
        <v>26545</v>
      </c>
      <c r="B105" s="21">
        <f>10</f>
        <v>10</v>
      </c>
      <c r="C105" s="21">
        <f>21928</f>
        <v>21928</v>
      </c>
      <c r="D105" s="21">
        <f>87447</f>
        <v>87447</v>
      </c>
      <c r="E105" s="21">
        <f>85.3974609375</f>
        <v>85.3974609375</v>
      </c>
    </row>
    <row r="106">
      <c r="A106" s="21">
        <f>26795</f>
        <v>26795</v>
      </c>
      <c r="B106" s="21">
        <f>16</f>
        <v>16</v>
      </c>
      <c r="C106" s="21">
        <f>22136</f>
        <v>22136</v>
      </c>
      <c r="D106" s="21">
        <f>91876</f>
        <v>91876</v>
      </c>
      <c r="E106" s="21">
        <f>89.72265625</f>
        <v>89.72265625</v>
      </c>
    </row>
    <row r="107">
      <c r="A107" s="21">
        <f>27032</f>
        <v>27032</v>
      </c>
      <c r="B107" s="21">
        <f>12</f>
        <v>12</v>
      </c>
      <c r="C107" s="21">
        <f>22356</f>
        <v>22356</v>
      </c>
      <c r="D107" s="21">
        <f>92265</f>
        <v>92265</v>
      </c>
      <c r="E107" s="21">
        <f>90.1025390625</f>
        <v>90.1025390625</v>
      </c>
    </row>
    <row r="108">
      <c r="A108" s="21">
        <f>27288</f>
        <v>27288</v>
      </c>
      <c r="B108" s="21">
        <f>15</f>
        <v>15</v>
      </c>
      <c r="C108" s="21">
        <f>22589</f>
        <v>22589</v>
      </c>
      <c r="D108" s="21">
        <f>92502</f>
        <v>92502</v>
      </c>
      <c r="E108" s="21">
        <f>90.333984375</f>
        <v>90.333984375</v>
      </c>
    </row>
    <row r="109">
      <c r="A109" s="21">
        <f>27525</f>
        <v>27525</v>
      </c>
      <c r="B109" s="21">
        <f>12</f>
        <v>12</v>
      </c>
      <c r="C109" s="21">
        <f>22821</f>
        <v>22821</v>
      </c>
      <c r="D109" s="21">
        <f>92502</f>
        <v>92502</v>
      </c>
      <c r="E109" s="21">
        <f>90.333984375</f>
        <v>90.333984375</v>
      </c>
    </row>
    <row r="110">
      <c r="A110" s="21">
        <f>27758</f>
        <v>27758</v>
      </c>
      <c r="B110" s="21">
        <f>14</f>
        <v>14</v>
      </c>
      <c r="C110" s="21">
        <f>23019</f>
        <v>23019</v>
      </c>
      <c r="D110" s="21">
        <f>92503</f>
        <v>92503</v>
      </c>
      <c r="E110" s="21">
        <f>90.3349609375</f>
        <v>90.3349609375</v>
      </c>
    </row>
    <row r="111">
      <c r="A111" s="21">
        <f>27949</f>
        <v>27949</v>
      </c>
      <c r="B111" s="21">
        <f>0</f>
        <v>0</v>
      </c>
      <c r="C111" s="21">
        <f>23255</f>
        <v>23255</v>
      </c>
      <c r="D111" s="21">
        <f>92503</f>
        <v>92503</v>
      </c>
      <c r="E111" s="21">
        <f>90.3349609375</f>
        <v>90.3349609375</v>
      </c>
    </row>
    <row r="112">
      <c r="A112" s="21">
        <f>28181</f>
        <v>28181</v>
      </c>
      <c r="B112" s="21">
        <f>0</f>
        <v>0</v>
      </c>
      <c r="C112" s="21">
        <f>23477</f>
        <v>23477</v>
      </c>
      <c r="D112" s="21">
        <f>92503</f>
        <v>92503</v>
      </c>
      <c r="E112" s="21">
        <f>90.3349609375</f>
        <v>90.3349609375</v>
      </c>
    </row>
    <row r="113">
      <c r="A113" s="21">
        <f>28448</f>
        <v>28448</v>
      </c>
      <c r="B113" s="21">
        <f>0</f>
        <v>0</v>
      </c>
      <c r="C113" s="21">
        <f>23698</f>
        <v>23698</v>
      </c>
      <c r="D113" s="21">
        <f>92503</f>
        <v>92503</v>
      </c>
      <c r="E113" s="21">
        <f>90.3349609375</f>
        <v>90.3349609375</v>
      </c>
    </row>
    <row r="114">
      <c r="A114" s="21">
        <f>28744</f>
        <v>28744</v>
      </c>
      <c r="B114" s="21">
        <f>0</f>
        <v>0</v>
      </c>
      <c r="C114" s="21">
        <f>23916</f>
        <v>23916</v>
      </c>
      <c r="D114" s="21">
        <f>92503</f>
        <v>92503</v>
      </c>
      <c r="E114" s="21">
        <f>90.3349609375</f>
        <v>90.3349609375</v>
      </c>
    </row>
    <row r="115">
      <c r="A115" s="21">
        <f>28998</f>
        <v>28998</v>
      </c>
      <c r="B115" s="21">
        <f>0</f>
        <v>0</v>
      </c>
      <c r="C115" s="21">
        <f>24147</f>
        <v>24147</v>
      </c>
      <c r="D115" s="21">
        <f>92503</f>
        <v>92503</v>
      </c>
      <c r="E115" s="21">
        <f>90.3349609375</f>
        <v>90.3349609375</v>
      </c>
    </row>
    <row r="116">
      <c r="A116" s="21">
        <f>29248</f>
        <v>29248</v>
      </c>
      <c r="B116" s="21">
        <f>0</f>
        <v>0</v>
      </c>
      <c r="C116" s="21">
        <f>24435</f>
        <v>24435</v>
      </c>
      <c r="D116" s="21">
        <f>92503</f>
        <v>92503</v>
      </c>
      <c r="E116" s="21">
        <f>90.3349609375</f>
        <v>90.3349609375</v>
      </c>
    </row>
    <row r="117">
      <c r="A117" s="21">
        <f>29515</f>
        <v>29515</v>
      </c>
      <c r="B117" s="21">
        <f>5</f>
        <v>5</v>
      </c>
      <c r="C117" s="21">
        <f>24724</f>
        <v>24724</v>
      </c>
      <c r="D117" s="21">
        <f>92031</f>
        <v>92031</v>
      </c>
      <c r="E117" s="21">
        <f>89.8740234375</f>
        <v>89.8740234375</v>
      </c>
    </row>
    <row r="118">
      <c r="A118" s="21">
        <f>29758</f>
        <v>29758</v>
      </c>
      <c r="B118" s="21">
        <f>20</f>
        <v>20</v>
      </c>
      <c r="C118" s="21">
        <f>24990</f>
        <v>24990</v>
      </c>
      <c r="D118" s="21">
        <f>92031</f>
        <v>92031</v>
      </c>
      <c r="E118" s="21">
        <f>89.8740234375</f>
        <v>89.8740234375</v>
      </c>
    </row>
    <row r="119">
      <c r="A119" s="21">
        <f>29986</f>
        <v>29986</v>
      </c>
      <c r="B119" s="21">
        <f>10</f>
        <v>10</v>
      </c>
      <c r="C119" s="21">
        <f>25277</f>
        <v>25277</v>
      </c>
      <c r="D119" s="21">
        <f>92031</f>
        <v>92031</v>
      </c>
      <c r="E119" s="21">
        <f>89.8740234375</f>
        <v>89.8740234375</v>
      </c>
    </row>
    <row r="120">
      <c r="A120" s="21">
        <f>30212</f>
        <v>30212</v>
      </c>
      <c r="B120" s="21">
        <f>9</f>
        <v>9</v>
      </c>
      <c r="C120" s="21">
        <f>25503</f>
        <v>25503</v>
      </c>
      <c r="D120" s="21">
        <f>92030</f>
        <v>92030</v>
      </c>
      <c r="E120" s="21">
        <f>89.873046875</f>
        <v>89.873046875</v>
      </c>
    </row>
    <row r="121">
      <c r="A121" s="21">
        <f>30422</f>
        <v>30422</v>
      </c>
      <c r="B121" s="21">
        <f t="shared" ref="B121:B130" si="3">0</f>
        <v>0</v>
      </c>
      <c r="C121" s="21">
        <f>25754</f>
        <v>25754</v>
      </c>
      <c r="D121" s="21">
        <f>92166</f>
        <v>92166</v>
      </c>
      <c r="E121" s="21">
        <f>90.005859375</f>
        <v>90.005859375</v>
      </c>
    </row>
    <row r="122">
      <c r="A122" s="21">
        <f>30660</f>
        <v>30660</v>
      </c>
      <c r="B122" s="21">
        <f t="shared" si="3"/>
        <v>0</v>
      </c>
      <c r="C122" s="21">
        <f>25996</f>
        <v>25996</v>
      </c>
      <c r="D122" s="21">
        <f>95199</f>
        <v>95199</v>
      </c>
      <c r="E122" s="21">
        <f>92.9677734375</f>
        <v>92.9677734375</v>
      </c>
    </row>
    <row r="123">
      <c r="A123" s="21">
        <f>30902</f>
        <v>30902</v>
      </c>
      <c r="B123" s="21">
        <f t="shared" si="3"/>
        <v>0</v>
      </c>
      <c r="C123" s="21">
        <f>26202</f>
        <v>26202</v>
      </c>
      <c r="D123" s="21">
        <f>96251</f>
        <v>96251</v>
      </c>
      <c r="E123" s="21">
        <f>93.9951171875</f>
        <v>93.9951171875</v>
      </c>
    </row>
    <row r="124">
      <c r="A124" s="21">
        <f>31138</f>
        <v>31138</v>
      </c>
      <c r="B124" s="21">
        <f t="shared" si="3"/>
        <v>0</v>
      </c>
      <c r="C124" s="21">
        <f>26447</f>
        <v>26447</v>
      </c>
      <c r="D124" s="21">
        <f>95691</f>
        <v>95691</v>
      </c>
      <c r="E124" s="21">
        <f>93.4482421875</f>
        <v>93.4482421875</v>
      </c>
    </row>
    <row r="125">
      <c r="A125" s="21">
        <f>31359</f>
        <v>31359</v>
      </c>
      <c r="B125" s="21">
        <f t="shared" si="3"/>
        <v>0</v>
      </c>
      <c r="C125" s="21">
        <f>26653</f>
        <v>26653</v>
      </c>
      <c r="D125" s="21">
        <f>95443</f>
        <v>95443</v>
      </c>
      <c r="E125" s="21">
        <f>93.2060546875</f>
        <v>93.2060546875</v>
      </c>
    </row>
    <row r="126">
      <c r="A126" s="21">
        <f>31581</f>
        <v>31581</v>
      </c>
      <c r="B126" s="21">
        <f t="shared" si="3"/>
        <v>0</v>
      </c>
      <c r="C126" s="21">
        <f>26852</f>
        <v>26852</v>
      </c>
      <c r="D126" s="21">
        <f>95427</f>
        <v>95427</v>
      </c>
      <c r="E126" s="21">
        <f>93.1904296875</f>
        <v>93.1904296875</v>
      </c>
    </row>
    <row r="127">
      <c r="A127" s="21">
        <f>31843</f>
        <v>31843</v>
      </c>
      <c r="B127" s="21">
        <f t="shared" si="3"/>
        <v>0</v>
      </c>
      <c r="C127" s="21">
        <f>27044</f>
        <v>27044</v>
      </c>
      <c r="D127" s="21">
        <f>95426</f>
        <v>95426</v>
      </c>
      <c r="E127" s="21">
        <f>93.189453125</f>
        <v>93.189453125</v>
      </c>
    </row>
    <row r="128">
      <c r="A128" s="21">
        <f>32089</f>
        <v>32089</v>
      </c>
      <c r="B128" s="21">
        <f t="shared" si="3"/>
        <v>0</v>
      </c>
      <c r="C128" s="21">
        <f>27254</f>
        <v>27254</v>
      </c>
      <c r="D128" s="21">
        <f>95322</f>
        <v>95322</v>
      </c>
      <c r="E128" s="21">
        <f>93.087890625</f>
        <v>93.087890625</v>
      </c>
    </row>
    <row r="129">
      <c r="A129" s="21">
        <f>32312</f>
        <v>32312</v>
      </c>
      <c r="B129" s="21">
        <f t="shared" si="3"/>
        <v>0</v>
      </c>
      <c r="C129" s="21">
        <f>27484</f>
        <v>27484</v>
      </c>
      <c r="D129" s="21">
        <f>95322</f>
        <v>95322</v>
      </c>
      <c r="E129" s="21">
        <f>93.087890625</f>
        <v>93.087890625</v>
      </c>
    </row>
    <row r="130">
      <c r="A130" s="21">
        <f>32518</f>
        <v>32518</v>
      </c>
      <c r="B130" s="21">
        <f t="shared" si="3"/>
        <v>0</v>
      </c>
      <c r="C130" s="21">
        <f>27717</f>
        <v>27717</v>
      </c>
      <c r="D130" s="21">
        <f>95322</f>
        <v>95322</v>
      </c>
      <c r="E130" s="21">
        <f>93.087890625</f>
        <v>93.087890625</v>
      </c>
    </row>
    <row r="131">
      <c r="A131" s="21">
        <f>32746</f>
        <v>32746</v>
      </c>
      <c r="B131" s="21">
        <f>7</f>
        <v>7</v>
      </c>
      <c r="C131" s="21">
        <f>27909</f>
        <v>27909</v>
      </c>
      <c r="D131" s="21">
        <f>95322</f>
        <v>95322</v>
      </c>
      <c r="E131" s="21">
        <f>93.087890625</f>
        <v>93.087890625</v>
      </c>
    </row>
    <row r="132">
      <c r="A132" s="21">
        <f>33030</f>
        <v>33030</v>
      </c>
      <c r="B132" s="21">
        <f>0</f>
        <v>0</v>
      </c>
      <c r="C132" s="21">
        <f>28109</f>
        <v>28109</v>
      </c>
      <c r="D132" s="21">
        <f>95323</f>
        <v>95323</v>
      </c>
      <c r="E132" s="21">
        <f>93.0888671875</f>
        <v>93.0888671875</v>
      </c>
    </row>
    <row r="133">
      <c r="A133" s="21">
        <f>33315</f>
        <v>33315</v>
      </c>
      <c r="B133" s="21">
        <f>5</f>
        <v>5</v>
      </c>
      <c r="C133" s="21">
        <f>28312</f>
        <v>28312</v>
      </c>
      <c r="D133" s="21">
        <f>95323</f>
        <v>95323</v>
      </c>
      <c r="E133" s="21">
        <f>93.0888671875</f>
        <v>93.0888671875</v>
      </c>
    </row>
    <row r="134">
      <c r="A134" s="21">
        <f>33597</f>
        <v>33597</v>
      </c>
      <c r="B134" s="21">
        <f>0</f>
        <v>0</v>
      </c>
      <c r="C134" s="21">
        <f>28539</f>
        <v>28539</v>
      </c>
      <c r="D134" s="21">
        <f>95323</f>
        <v>95323</v>
      </c>
      <c r="E134" s="21">
        <f>93.0888671875</f>
        <v>93.0888671875</v>
      </c>
    </row>
    <row r="135">
      <c r="A135" s="21">
        <f>33818</f>
        <v>33818</v>
      </c>
      <c r="B135" s="21">
        <f>7</f>
        <v>7</v>
      </c>
      <c r="C135" s="21">
        <f>28779</f>
        <v>28779</v>
      </c>
      <c r="D135" s="21">
        <f>95323</f>
        <v>95323</v>
      </c>
      <c r="E135" s="21">
        <f>93.0888671875</f>
        <v>93.0888671875</v>
      </c>
    </row>
    <row r="136">
      <c r="A136" s="21">
        <f>34051</f>
        <v>34051</v>
      </c>
      <c r="B136" s="21">
        <f>6</f>
        <v>6</v>
      </c>
      <c r="C136" s="21">
        <f>29017</f>
        <v>29017</v>
      </c>
      <c r="D136" s="21">
        <f>95323</f>
        <v>95323</v>
      </c>
      <c r="E136" s="21">
        <f>93.0888671875</f>
        <v>93.0888671875</v>
      </c>
    </row>
    <row r="137">
      <c r="A137" s="21">
        <f>34261</f>
        <v>34261</v>
      </c>
      <c r="B137" s="21">
        <f>12</f>
        <v>12</v>
      </c>
      <c r="C137" s="21">
        <f>29275</f>
        <v>29275</v>
      </c>
      <c r="D137" s="21">
        <f>95323</f>
        <v>95323</v>
      </c>
      <c r="E137" s="21">
        <f>93.0888671875</f>
        <v>93.0888671875</v>
      </c>
    </row>
    <row r="138">
      <c r="A138" s="21">
        <f>34458</f>
        <v>34458</v>
      </c>
      <c r="B138" s="21">
        <f t="shared" ref="B138:B154" si="4">0</f>
        <v>0</v>
      </c>
      <c r="C138" s="21">
        <f>29533</f>
        <v>29533</v>
      </c>
      <c r="D138" s="21">
        <f>95323</f>
        <v>95323</v>
      </c>
      <c r="E138" s="21">
        <f>93.0888671875</f>
        <v>93.0888671875</v>
      </c>
    </row>
    <row r="139">
      <c r="A139" s="21">
        <f>34681</f>
        <v>34681</v>
      </c>
      <c r="B139" s="21">
        <f t="shared" si="4"/>
        <v>0</v>
      </c>
      <c r="C139" s="21">
        <f>29758</f>
        <v>29758</v>
      </c>
      <c r="D139" s="21">
        <f>95466</f>
        <v>95466</v>
      </c>
      <c r="E139" s="21">
        <f>93.228515625</f>
        <v>93.228515625</v>
      </c>
    </row>
    <row r="140">
      <c r="A140" s="21">
        <f>34907</f>
        <v>34907</v>
      </c>
      <c r="B140" s="21">
        <f t="shared" si="4"/>
        <v>0</v>
      </c>
      <c r="C140" s="21">
        <f>29953</f>
        <v>29953</v>
      </c>
      <c r="D140" s="21">
        <f>97848</f>
        <v>97848</v>
      </c>
      <c r="E140" s="21">
        <f>95.5546875</f>
        <v>95.5546875</v>
      </c>
    </row>
    <row r="141">
      <c r="A141" s="21">
        <f>35139</f>
        <v>35139</v>
      </c>
      <c r="B141" s="21">
        <f t="shared" si="4"/>
        <v>0</v>
      </c>
      <c r="C141" s="21">
        <f>30185</f>
        <v>30185</v>
      </c>
      <c r="D141" s="21">
        <f>98020</f>
        <v>98020</v>
      </c>
      <c r="E141" s="21">
        <f>95.72265625</f>
        <v>95.72265625</v>
      </c>
    </row>
    <row r="142">
      <c r="A142" s="21">
        <f>35358</f>
        <v>35358</v>
      </c>
      <c r="B142" s="21">
        <f t="shared" si="4"/>
        <v>0</v>
      </c>
      <c r="C142" s="21">
        <f>30406</f>
        <v>30406</v>
      </c>
      <c r="D142" s="21">
        <f t="shared" ref="D142:D155" si="5">96955</f>
        <v>96955</v>
      </c>
      <c r="E142" s="21">
        <f t="shared" ref="E142:E155" si="6">94.6826171875</f>
        <v>94.6826171875</v>
      </c>
    </row>
    <row r="143">
      <c r="A143" s="21">
        <f>35605</f>
        <v>35605</v>
      </c>
      <c r="B143" s="21">
        <f t="shared" si="4"/>
        <v>0</v>
      </c>
      <c r="C143" s="21">
        <f>30645</f>
        <v>30645</v>
      </c>
      <c r="D143" s="21">
        <f t="shared" si="5"/>
        <v>96955</v>
      </c>
      <c r="E143" s="21">
        <f t="shared" si="6"/>
        <v>94.6826171875</v>
      </c>
    </row>
    <row r="144">
      <c r="A144" s="21">
        <f>35825</f>
        <v>35825</v>
      </c>
      <c r="B144" s="21">
        <f t="shared" si="4"/>
        <v>0</v>
      </c>
      <c r="C144" s="21">
        <f>30905</f>
        <v>30905</v>
      </c>
      <c r="D144" s="21">
        <f t="shared" si="5"/>
        <v>96955</v>
      </c>
      <c r="E144" s="21">
        <f t="shared" si="6"/>
        <v>94.6826171875</v>
      </c>
    </row>
    <row r="145">
      <c r="A145" s="21">
        <f>36052</f>
        <v>36052</v>
      </c>
      <c r="B145" s="21">
        <f t="shared" si="4"/>
        <v>0</v>
      </c>
      <c r="C145" s="21">
        <f>31124</f>
        <v>31124</v>
      </c>
      <c r="D145" s="21">
        <f t="shared" si="5"/>
        <v>96955</v>
      </c>
      <c r="E145" s="21">
        <f t="shared" si="6"/>
        <v>94.6826171875</v>
      </c>
    </row>
    <row r="146">
      <c r="A146" s="21">
        <f>36283</f>
        <v>36283</v>
      </c>
      <c r="B146" s="21">
        <f t="shared" si="4"/>
        <v>0</v>
      </c>
      <c r="C146" s="21">
        <f>31368</f>
        <v>31368</v>
      </c>
      <c r="D146" s="21">
        <f t="shared" si="5"/>
        <v>96955</v>
      </c>
      <c r="E146" s="21">
        <f t="shared" si="6"/>
        <v>94.6826171875</v>
      </c>
    </row>
    <row r="147">
      <c r="A147" s="21">
        <f>36495</f>
        <v>36495</v>
      </c>
      <c r="B147" s="21">
        <f t="shared" si="4"/>
        <v>0</v>
      </c>
      <c r="C147" s="21">
        <f>31595</f>
        <v>31595</v>
      </c>
      <c r="D147" s="21">
        <f t="shared" si="5"/>
        <v>96955</v>
      </c>
      <c r="E147" s="21">
        <f t="shared" si="6"/>
        <v>94.6826171875</v>
      </c>
    </row>
    <row r="148">
      <c r="A148" s="21">
        <f>36695</f>
        <v>36695</v>
      </c>
      <c r="B148" s="21">
        <f t="shared" si="4"/>
        <v>0</v>
      </c>
      <c r="C148" s="21">
        <f>31824</f>
        <v>31824</v>
      </c>
      <c r="D148" s="21">
        <f t="shared" si="5"/>
        <v>96955</v>
      </c>
      <c r="E148" s="21">
        <f t="shared" si="6"/>
        <v>94.6826171875</v>
      </c>
    </row>
    <row r="149">
      <c r="A149" s="21">
        <f>36931</f>
        <v>36931</v>
      </c>
      <c r="B149" s="21">
        <f t="shared" si="4"/>
        <v>0</v>
      </c>
      <c r="C149" s="21">
        <f>32059</f>
        <v>32059</v>
      </c>
      <c r="D149" s="21">
        <f t="shared" si="5"/>
        <v>96955</v>
      </c>
      <c r="E149" s="21">
        <f t="shared" si="6"/>
        <v>94.6826171875</v>
      </c>
    </row>
    <row r="150">
      <c r="A150" s="21">
        <f>37184</f>
        <v>37184</v>
      </c>
      <c r="B150" s="21">
        <f t="shared" si="4"/>
        <v>0</v>
      </c>
      <c r="C150" s="21">
        <f>32281</f>
        <v>32281</v>
      </c>
      <c r="D150" s="21">
        <f t="shared" si="5"/>
        <v>96955</v>
      </c>
      <c r="E150" s="21">
        <f t="shared" si="6"/>
        <v>94.6826171875</v>
      </c>
    </row>
    <row r="151">
      <c r="A151" s="21">
        <f>37400</f>
        <v>37400</v>
      </c>
      <c r="B151" s="21">
        <f t="shared" si="4"/>
        <v>0</v>
      </c>
      <c r="C151" s="21">
        <f>32490</f>
        <v>32490</v>
      </c>
      <c r="D151" s="21">
        <f t="shared" si="5"/>
        <v>96955</v>
      </c>
      <c r="E151" s="21">
        <f t="shared" si="6"/>
        <v>94.6826171875</v>
      </c>
    </row>
    <row r="152">
      <c r="A152" s="21">
        <f>37625</f>
        <v>37625</v>
      </c>
      <c r="B152" s="21">
        <f t="shared" si="4"/>
        <v>0</v>
      </c>
      <c r="C152" s="21">
        <f>32725</f>
        <v>32725</v>
      </c>
      <c r="D152" s="21">
        <f t="shared" si="5"/>
        <v>96955</v>
      </c>
      <c r="E152" s="21">
        <f t="shared" si="6"/>
        <v>94.6826171875</v>
      </c>
    </row>
    <row r="153">
      <c r="A153" s="21">
        <f>37831</f>
        <v>37831</v>
      </c>
      <c r="B153" s="21">
        <f t="shared" si="4"/>
        <v>0</v>
      </c>
      <c r="C153" s="21">
        <f>33027</f>
        <v>33027</v>
      </c>
      <c r="D153" s="21">
        <f t="shared" si="5"/>
        <v>96955</v>
      </c>
      <c r="E153" s="21">
        <f t="shared" si="6"/>
        <v>94.6826171875</v>
      </c>
    </row>
    <row r="154">
      <c r="A154" s="21">
        <f>38058</f>
        <v>38058</v>
      </c>
      <c r="B154" s="21">
        <f t="shared" si="4"/>
        <v>0</v>
      </c>
      <c r="C154" s="21">
        <f>33304</f>
        <v>33304</v>
      </c>
      <c r="D154" s="21">
        <f t="shared" si="5"/>
        <v>96955</v>
      </c>
      <c r="E154" s="21">
        <f t="shared" si="6"/>
        <v>94.6826171875</v>
      </c>
    </row>
    <row r="155">
      <c r="A155" s="21">
        <f>38303</f>
        <v>38303</v>
      </c>
      <c r="B155" s="21">
        <f>3</f>
        <v>3</v>
      </c>
      <c r="C155" s="21">
        <f>33536</f>
        <v>33536</v>
      </c>
      <c r="D155" s="21">
        <f t="shared" si="5"/>
        <v>96955</v>
      </c>
      <c r="E155" s="21">
        <f t="shared" si="6"/>
        <v>94.6826171875</v>
      </c>
    </row>
    <row r="156">
      <c r="A156" s="21">
        <f>38521</f>
        <v>38521</v>
      </c>
      <c r="B156" s="21">
        <f>0</f>
        <v>0</v>
      </c>
      <c r="C156" s="21">
        <f>33762</f>
        <v>33762</v>
      </c>
      <c r="D156" s="21">
        <f>96972</f>
        <v>96972</v>
      </c>
      <c r="E156" s="21">
        <f>94.69921875</f>
        <v>94.69921875</v>
      </c>
    </row>
    <row r="157">
      <c r="A157" s="21">
        <f>38751</f>
        <v>38751</v>
      </c>
      <c r="B157" s="21">
        <f>0</f>
        <v>0</v>
      </c>
      <c r="C157" s="21">
        <f>34017</f>
        <v>34017</v>
      </c>
      <c r="D157" s="21">
        <f>98245</f>
        <v>98245</v>
      </c>
      <c r="E157" s="21">
        <f>95.9423828125</f>
        <v>95.9423828125</v>
      </c>
    </row>
    <row r="158">
      <c r="A158" s="21">
        <f>38974</f>
        <v>38974</v>
      </c>
      <c r="B158" s="21">
        <f>0</f>
        <v>0</v>
      </c>
      <c r="C158" s="21">
        <f>34241</f>
        <v>34241</v>
      </c>
      <c r="D158" s="21">
        <f>98899</f>
        <v>98899</v>
      </c>
      <c r="E158" s="21">
        <f>96.5810546875</f>
        <v>96.5810546875</v>
      </c>
    </row>
    <row r="159">
      <c r="A159" s="21">
        <f>39180</f>
        <v>39180</v>
      </c>
      <c r="B159" s="21">
        <f>0</f>
        <v>0</v>
      </c>
      <c r="C159" s="21">
        <f>34436</f>
        <v>34436</v>
      </c>
      <c r="D159" s="21">
        <f>99197</f>
        <v>99197</v>
      </c>
      <c r="E159" s="21">
        <f>96.8720703125</f>
        <v>96.8720703125</v>
      </c>
    </row>
    <row r="160">
      <c r="A160" s="21">
        <f>39398</f>
        <v>39398</v>
      </c>
      <c r="B160" s="21">
        <f>0</f>
        <v>0</v>
      </c>
      <c r="C160" s="21">
        <f>34647</f>
        <v>34647</v>
      </c>
      <c r="D160" s="21">
        <f>99197</f>
        <v>99197</v>
      </c>
      <c r="E160" s="21">
        <f>96.8720703125</f>
        <v>96.8720703125</v>
      </c>
    </row>
    <row r="161">
      <c r="A161" s="21">
        <f>39648</f>
        <v>39648</v>
      </c>
      <c r="B161" s="21">
        <f>15</f>
        <v>15</v>
      </c>
      <c r="C161" s="21">
        <f>34858</f>
        <v>34858</v>
      </c>
      <c r="D161" s="21">
        <f>99197</f>
        <v>99197</v>
      </c>
      <c r="E161" s="21">
        <f>96.8720703125</f>
        <v>96.8720703125</v>
      </c>
    </row>
    <row r="162">
      <c r="A162" s="21">
        <f>39870</f>
        <v>39870</v>
      </c>
      <c r="B162" s="21">
        <f>7</f>
        <v>7</v>
      </c>
      <c r="C162" s="21">
        <f>35061</f>
        <v>35061</v>
      </c>
      <c r="D162" s="21">
        <f>99198</f>
        <v>99198</v>
      </c>
      <c r="E162" s="21">
        <f>96.873046875</f>
        <v>96.873046875</v>
      </c>
    </row>
    <row r="163">
      <c r="A163" s="21">
        <f>40091</f>
        <v>40091</v>
      </c>
      <c r="B163" s="21">
        <f>6</f>
        <v>6</v>
      </c>
      <c r="C163" s="21">
        <f>35290</f>
        <v>35290</v>
      </c>
      <c r="D163" s="21">
        <f>99202</f>
        <v>99202</v>
      </c>
      <c r="E163" s="21">
        <f>96.876953125</f>
        <v>96.876953125</v>
      </c>
    </row>
    <row r="164">
      <c r="A164" s="21">
        <f>40352</f>
        <v>40352</v>
      </c>
      <c r="B164" s="21">
        <f>2</f>
        <v>2</v>
      </c>
      <c r="C164" s="21">
        <f>35531</f>
        <v>35531</v>
      </c>
      <c r="D164" s="21">
        <f>99201</f>
        <v>99201</v>
      </c>
      <c r="E164" s="21">
        <f>96.8759765625</f>
        <v>96.8759765625</v>
      </c>
    </row>
    <row r="165">
      <c r="A165" s="21">
        <f>40586</f>
        <v>40586</v>
      </c>
      <c r="B165" s="21">
        <f>0</f>
        <v>0</v>
      </c>
      <c r="C165" s="21">
        <f>35730</f>
        <v>35730</v>
      </c>
      <c r="D165" s="21">
        <f>99202</f>
        <v>99202</v>
      </c>
      <c r="E165" s="21">
        <f>96.876953125</f>
        <v>96.876953125</v>
      </c>
    </row>
    <row r="166">
      <c r="A166" s="21">
        <f>40822</f>
        <v>40822</v>
      </c>
      <c r="B166" s="21">
        <f>0</f>
        <v>0</v>
      </c>
      <c r="C166" s="21">
        <f>35964</f>
        <v>35964</v>
      </c>
      <c r="D166" s="21">
        <f>99202</f>
        <v>99202</v>
      </c>
      <c r="E166" s="21">
        <f>96.876953125</f>
        <v>96.876953125</v>
      </c>
    </row>
    <row r="167">
      <c r="A167" s="21">
        <f>41046</f>
        <v>41046</v>
      </c>
      <c r="B167" s="21">
        <f>0</f>
        <v>0</v>
      </c>
      <c r="C167" s="21">
        <f>36201</f>
        <v>36201</v>
      </c>
      <c r="D167" s="21">
        <f>99202</f>
        <v>99202</v>
      </c>
      <c r="E167" s="21">
        <f>96.876953125</f>
        <v>96.876953125</v>
      </c>
    </row>
    <row r="168">
      <c r="A168" s="21">
        <f>41284</f>
        <v>41284</v>
      </c>
      <c r="B168" s="21">
        <f>2</f>
        <v>2</v>
      </c>
      <c r="C168" s="21">
        <f>36424</f>
        <v>36424</v>
      </c>
      <c r="D168" s="21">
        <f>99202</f>
        <v>99202</v>
      </c>
      <c r="E168" s="21">
        <f>96.876953125</f>
        <v>96.876953125</v>
      </c>
    </row>
    <row r="169">
      <c r="A169" s="21">
        <f>41505</f>
        <v>41505</v>
      </c>
      <c r="B169" s="21">
        <f>0</f>
        <v>0</v>
      </c>
      <c r="C169" s="21">
        <f>36659</f>
        <v>36659</v>
      </c>
      <c r="D169" s="21">
        <f>99305</f>
        <v>99305</v>
      </c>
      <c r="E169" s="21">
        <f>96.9775390625</f>
        <v>96.9775390625</v>
      </c>
    </row>
    <row r="170">
      <c r="A170" s="21">
        <f>41738</f>
        <v>41738</v>
      </c>
      <c r="B170" s="21">
        <f>0</f>
        <v>0</v>
      </c>
      <c r="C170" s="21">
        <f>36894</f>
        <v>36894</v>
      </c>
      <c r="D170" s="21">
        <f>99229</f>
        <v>99229</v>
      </c>
      <c r="E170" s="21">
        <f>96.9033203125</f>
        <v>96.9033203125</v>
      </c>
    </row>
    <row r="171">
      <c r="A171" s="21">
        <f>42000</f>
        <v>42000</v>
      </c>
      <c r="B171" s="21">
        <f>0</f>
        <v>0</v>
      </c>
      <c r="C171" s="21">
        <f>37121</f>
        <v>37121</v>
      </c>
      <c r="D171" s="21">
        <f>99229</f>
        <v>99229</v>
      </c>
      <c r="E171" s="21">
        <f>96.9033203125</f>
        <v>96.9033203125</v>
      </c>
    </row>
    <row r="172">
      <c r="A172" s="21">
        <f>42229</f>
        <v>42229</v>
      </c>
      <c r="B172" s="21">
        <f>3</f>
        <v>3</v>
      </c>
      <c r="C172" s="21">
        <f>37352</f>
        <v>37352</v>
      </c>
      <c r="D172" s="21">
        <f>99229</f>
        <v>99229</v>
      </c>
      <c r="E172" s="21">
        <f>96.9033203125</f>
        <v>96.9033203125</v>
      </c>
    </row>
    <row r="173">
      <c r="A173" s="21">
        <f>42488</f>
        <v>42488</v>
      </c>
      <c r="B173" s="21">
        <f>0</f>
        <v>0</v>
      </c>
      <c r="C173" s="21">
        <f>37562</f>
        <v>37562</v>
      </c>
      <c r="D173" s="21">
        <f>99230</f>
        <v>99230</v>
      </c>
      <c r="E173" s="21">
        <f>96.904296875</f>
        <v>96.904296875</v>
      </c>
    </row>
    <row r="174">
      <c r="A174" s="21">
        <f>42710</f>
        <v>42710</v>
      </c>
      <c r="B174" s="21">
        <f>15</f>
        <v>15</v>
      </c>
      <c r="C174" s="21">
        <f>37770</f>
        <v>37770</v>
      </c>
      <c r="D174" s="21">
        <f>99230</f>
        <v>99230</v>
      </c>
      <c r="E174" s="21">
        <f>96.904296875</f>
        <v>96.904296875</v>
      </c>
    </row>
    <row r="175">
      <c r="A175" s="21">
        <f>42939</f>
        <v>42939</v>
      </c>
      <c r="B175" s="21">
        <f>6</f>
        <v>6</v>
      </c>
      <c r="C175" s="21">
        <f>37994</f>
        <v>37994</v>
      </c>
      <c r="D175" s="21">
        <f>99230</f>
        <v>99230</v>
      </c>
      <c r="E175" s="21">
        <f>96.904296875</f>
        <v>96.904296875</v>
      </c>
    </row>
    <row r="176">
      <c r="A176" s="21">
        <f>43206</f>
        <v>43206</v>
      </c>
      <c r="B176" s="21">
        <f>15</f>
        <v>15</v>
      </c>
      <c r="C176" s="21">
        <f>38227</f>
        <v>38227</v>
      </c>
      <c r="D176" s="21">
        <f>99230</f>
        <v>99230</v>
      </c>
      <c r="E176" s="21">
        <f>96.904296875</f>
        <v>96.904296875</v>
      </c>
    </row>
    <row r="177">
      <c r="A177" s="21">
        <f>43411</f>
        <v>43411</v>
      </c>
      <c r="B177" s="21">
        <f>18</f>
        <v>18</v>
      </c>
      <c r="C177" s="21">
        <f>38459</f>
        <v>38459</v>
      </c>
      <c r="D177" s="21">
        <f>99230</f>
        <v>99230</v>
      </c>
      <c r="E177" s="21">
        <f>96.904296875</f>
        <v>96.904296875</v>
      </c>
    </row>
    <row r="178">
      <c r="A178" s="21">
        <f>43640</f>
        <v>43640</v>
      </c>
      <c r="B178" s="21">
        <f>12</f>
        <v>12</v>
      </c>
      <c r="C178" s="21">
        <f>38683</f>
        <v>38683</v>
      </c>
      <c r="D178" s="21">
        <f>99230</f>
        <v>99230</v>
      </c>
      <c r="E178" s="21">
        <f>96.904296875</f>
        <v>96.904296875</v>
      </c>
    </row>
    <row r="179">
      <c r="A179" s="21">
        <f>43892</f>
        <v>43892</v>
      </c>
      <c r="B179" s="21">
        <f>11</f>
        <v>11</v>
      </c>
      <c r="C179" s="21">
        <f>38913</f>
        <v>38913</v>
      </c>
      <c r="D179" s="21">
        <f>99230</f>
        <v>99230</v>
      </c>
      <c r="E179" s="21">
        <f>96.904296875</f>
        <v>96.904296875</v>
      </c>
    </row>
    <row r="180">
      <c r="A180" s="21">
        <f>44147</f>
        <v>44147</v>
      </c>
      <c r="B180" s="21">
        <f>10</f>
        <v>10</v>
      </c>
      <c r="C180" s="21">
        <f>39135</f>
        <v>39135</v>
      </c>
      <c r="D180" s="21">
        <f>99229</f>
        <v>99229</v>
      </c>
      <c r="E180" s="21">
        <f>96.9033203125</f>
        <v>96.9033203125</v>
      </c>
    </row>
    <row r="181">
      <c r="A181" s="21">
        <f>44390</f>
        <v>44390</v>
      </c>
      <c r="B181" s="21">
        <f>11</f>
        <v>11</v>
      </c>
      <c r="C181" s="21">
        <f>39363</f>
        <v>39363</v>
      </c>
      <c r="D181" s="21">
        <f>99229</f>
        <v>99229</v>
      </c>
      <c r="E181" s="21">
        <f>96.9033203125</f>
        <v>96.9033203125</v>
      </c>
    </row>
    <row r="182">
      <c r="A182" s="21">
        <f>44617</f>
        <v>44617</v>
      </c>
      <c r="B182" s="21">
        <f>14</f>
        <v>14</v>
      </c>
      <c r="C182" s="21">
        <f>39672</f>
        <v>39672</v>
      </c>
      <c r="D182" s="21">
        <f>99443</f>
        <v>99443</v>
      </c>
      <c r="E182" s="21">
        <f>97.1123046875</f>
        <v>97.1123046875</v>
      </c>
    </row>
    <row r="183">
      <c r="A183" s="21">
        <f>44845</f>
        <v>44845</v>
      </c>
      <c r="B183" s="21">
        <f>3</f>
        <v>3</v>
      </c>
      <c r="C183" s="21">
        <f>39890</f>
        <v>39890</v>
      </c>
      <c r="D183" s="21">
        <f>101013</f>
        <v>101013</v>
      </c>
      <c r="E183" s="21">
        <f>98.6455078125</f>
        <v>98.6455078125</v>
      </c>
    </row>
    <row r="184">
      <c r="A184" s="21">
        <f>45064</f>
        <v>45064</v>
      </c>
      <c r="B184" s="21">
        <f>0</f>
        <v>0</v>
      </c>
      <c r="C184" s="21">
        <f>40110</f>
        <v>40110</v>
      </c>
      <c r="D184" s="21">
        <f>100382</f>
        <v>100382</v>
      </c>
      <c r="E184" s="21">
        <f>98.029296875</f>
        <v>98.029296875</v>
      </c>
    </row>
    <row r="185">
      <c r="A185" s="21">
        <f>45294</f>
        <v>45294</v>
      </c>
      <c r="B185" s="21">
        <f>3</f>
        <v>3</v>
      </c>
      <c r="C185" s="21">
        <f>40330</f>
        <v>40330</v>
      </c>
      <c r="D185" s="21">
        <f t="shared" ref="D185:D194" si="7">100321</f>
        <v>100321</v>
      </c>
      <c r="E185" s="21">
        <f t="shared" ref="E185:E194" si="8">97.9697265625</f>
        <v>97.9697265625</v>
      </c>
    </row>
    <row r="186">
      <c r="A186" s="21">
        <f>45545</f>
        <v>45545</v>
      </c>
      <c r="B186" s="21">
        <f>0</f>
        <v>0</v>
      </c>
      <c r="C186" s="21">
        <f>40557</f>
        <v>40557</v>
      </c>
      <c r="D186" s="21">
        <f t="shared" si="7"/>
        <v>100321</v>
      </c>
      <c r="E186" s="21">
        <f t="shared" si="8"/>
        <v>97.9697265625</v>
      </c>
    </row>
    <row r="187">
      <c r="A187" s="21">
        <f>45835</f>
        <v>45835</v>
      </c>
      <c r="B187" s="21">
        <f>0</f>
        <v>0</v>
      </c>
      <c r="C187" s="21">
        <f>40798</f>
        <v>40798</v>
      </c>
      <c r="D187" s="21">
        <f t="shared" si="7"/>
        <v>100321</v>
      </c>
      <c r="E187" s="21">
        <f t="shared" si="8"/>
        <v>97.9697265625</v>
      </c>
    </row>
    <row r="188">
      <c r="A188" s="21">
        <f>46109</f>
        <v>46109</v>
      </c>
      <c r="B188" s="21">
        <f>2</f>
        <v>2</v>
      </c>
      <c r="C188" s="21">
        <f>41037</f>
        <v>41037</v>
      </c>
      <c r="D188" s="21">
        <f t="shared" si="7"/>
        <v>100321</v>
      </c>
      <c r="E188" s="21">
        <f t="shared" si="8"/>
        <v>97.9697265625</v>
      </c>
    </row>
    <row r="189">
      <c r="A189" s="21">
        <f>46363</f>
        <v>46363</v>
      </c>
      <c r="B189" s="21">
        <f>0</f>
        <v>0</v>
      </c>
      <c r="C189" s="21">
        <f>41266</f>
        <v>41266</v>
      </c>
      <c r="D189" s="21">
        <f t="shared" si="7"/>
        <v>100321</v>
      </c>
      <c r="E189" s="21">
        <f t="shared" si="8"/>
        <v>97.9697265625</v>
      </c>
    </row>
    <row r="190">
      <c r="C190" s="21">
        <f>41501</f>
        <v>41501</v>
      </c>
      <c r="D190" s="21">
        <f t="shared" si="7"/>
        <v>100321</v>
      </c>
      <c r="E190" s="21">
        <f t="shared" si="8"/>
        <v>97.9697265625</v>
      </c>
    </row>
    <row r="191">
      <c r="C191" s="21">
        <f>41742</f>
        <v>41742</v>
      </c>
      <c r="D191" s="21">
        <f t="shared" si="7"/>
        <v>100321</v>
      </c>
      <c r="E191" s="21">
        <f t="shared" si="8"/>
        <v>97.9697265625</v>
      </c>
    </row>
    <row r="192">
      <c r="C192" s="21">
        <f>41966</f>
        <v>41966</v>
      </c>
      <c r="D192" s="21">
        <f t="shared" si="7"/>
        <v>100321</v>
      </c>
      <c r="E192" s="21">
        <f t="shared" si="8"/>
        <v>97.9697265625</v>
      </c>
    </row>
    <row r="193">
      <c r="C193" s="21">
        <f>42205</f>
        <v>42205</v>
      </c>
      <c r="D193" s="21">
        <f t="shared" si="7"/>
        <v>100321</v>
      </c>
      <c r="E193" s="21">
        <f t="shared" si="8"/>
        <v>97.9697265625</v>
      </c>
    </row>
    <row r="194">
      <c r="C194" s="21">
        <f>42450</f>
        <v>42450</v>
      </c>
      <c r="D194" s="21">
        <f t="shared" si="7"/>
        <v>100321</v>
      </c>
      <c r="E194" s="21">
        <f t="shared" si="8"/>
        <v>97.9697265625</v>
      </c>
    </row>
    <row r="195">
      <c r="C195" s="21">
        <f>42676</f>
        <v>42676</v>
      </c>
      <c r="D195" s="21">
        <f>100753</f>
        <v>100753</v>
      </c>
      <c r="E195" s="21">
        <f>98.3916015625</f>
        <v>98.3916015625</v>
      </c>
    </row>
    <row r="196">
      <c r="C196" s="21">
        <f>42950</f>
        <v>42950</v>
      </c>
      <c r="D196" s="21">
        <f>103103</f>
        <v>103103</v>
      </c>
      <c r="E196" s="21">
        <f>100.6865234375</f>
        <v>100.6865234375</v>
      </c>
    </row>
    <row r="197">
      <c r="C197" s="21">
        <f>43159</f>
        <v>43159</v>
      </c>
      <c r="D197" s="21">
        <f>103035</f>
        <v>103035</v>
      </c>
      <c r="E197" s="21">
        <f>100.6201171875</f>
        <v>100.6201171875</v>
      </c>
    </row>
    <row r="198">
      <c r="C198" s="21">
        <f>43399</f>
        <v>43399</v>
      </c>
      <c r="D198" s="21">
        <f>102687</f>
        <v>102687</v>
      </c>
      <c r="E198" s="21">
        <f>100.2802734375</f>
        <v>100.2802734375</v>
      </c>
    </row>
    <row r="199">
      <c r="C199" s="21">
        <f>43646</f>
        <v>43646</v>
      </c>
      <c r="D199" s="21">
        <f>102095</f>
        <v>102095</v>
      </c>
      <c r="E199" s="21">
        <f>99.7021484375</f>
        <v>99.7021484375</v>
      </c>
    </row>
    <row r="200">
      <c r="C200" s="21">
        <f>43892</f>
        <v>43892</v>
      </c>
      <c r="D200" s="21">
        <f>102095</f>
        <v>102095</v>
      </c>
      <c r="E200" s="21">
        <f>99.7021484375</f>
        <v>99.7021484375</v>
      </c>
    </row>
    <row r="201">
      <c r="C201" s="21">
        <f>44128</f>
        <v>44128</v>
      </c>
      <c r="D201" s="21">
        <f>102099</f>
        <v>102099</v>
      </c>
      <c r="E201" s="21">
        <f>99.7060546875</f>
        <v>99.7060546875</v>
      </c>
    </row>
    <row r="202">
      <c r="C202" s="21">
        <f>44358</f>
        <v>44358</v>
      </c>
      <c r="D202" s="21">
        <f>102015</f>
        <v>102015</v>
      </c>
      <c r="E202" s="21">
        <f>99.6240234375</f>
        <v>99.6240234375</v>
      </c>
    </row>
    <row r="203">
      <c r="C203" s="21">
        <f>44588</f>
        <v>44588</v>
      </c>
      <c r="D203" s="21">
        <f>102015</f>
        <v>102015</v>
      </c>
      <c r="E203" s="21">
        <f>99.6240234375</f>
        <v>99.6240234375</v>
      </c>
    </row>
    <row r="204">
      <c r="C204" s="21">
        <f>44816</f>
        <v>44816</v>
      </c>
      <c r="D204" s="21">
        <f>102015</f>
        <v>102015</v>
      </c>
      <c r="E204" s="21">
        <f>99.6240234375</f>
        <v>99.6240234375</v>
      </c>
    </row>
    <row r="205">
      <c r="C205" s="21">
        <f>45038</f>
        <v>45038</v>
      </c>
      <c r="D205" s="21">
        <f>102015</f>
        <v>102015</v>
      </c>
      <c r="E205" s="21">
        <f>99.6240234375</f>
        <v>99.6240234375</v>
      </c>
    </row>
    <row r="206">
      <c r="C206" s="21">
        <f>45255</f>
        <v>45255</v>
      </c>
      <c r="D206" s="21">
        <f>102015</f>
        <v>102015</v>
      </c>
      <c r="E206" s="21">
        <f>99.6240234375</f>
        <v>99.6240234375</v>
      </c>
    </row>
    <row r="207">
      <c r="C207" s="21">
        <f>45460</f>
        <v>45460</v>
      </c>
      <c r="D207" s="21">
        <f>102015</f>
        <v>102015</v>
      </c>
      <c r="E207" s="21">
        <f>99.6240234375</f>
        <v>99.6240234375</v>
      </c>
    </row>
    <row r="208">
      <c r="C208" s="21">
        <f>45701</f>
        <v>45701</v>
      </c>
      <c r="D208" s="21">
        <f>102016</f>
        <v>102016</v>
      </c>
      <c r="E208" s="21">
        <f>99.625</f>
        <v>99.625</v>
      </c>
    </row>
    <row r="209">
      <c r="C209" s="21">
        <f>45965</f>
        <v>45965</v>
      </c>
      <c r="D209" s="21">
        <f>102016</f>
        <v>102016</v>
      </c>
      <c r="E209" s="21">
        <f>99.625</f>
        <v>99.625</v>
      </c>
    </row>
    <row r="210">
      <c r="C210" s="21">
        <f>46230</f>
        <v>46230</v>
      </c>
      <c r="D210" s="21">
        <f>102016</f>
        <v>102016</v>
      </c>
      <c r="E210" s="21">
        <f>99.625</f>
        <v>99.625</v>
      </c>
    </row>
    <row r="211">
      <c r="C211" s="21">
        <f>46503</f>
        <v>46503</v>
      </c>
      <c r="D211" s="21">
        <f>102016</f>
        <v>102016</v>
      </c>
      <c r="E211" s="21">
        <f>99.625</f>
        <v>99.625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2016-01-08T15:46:41Z</dcterms:created>
  <dcterms:modified xsi:type="dcterms:W3CDTF">2015-12-21T13:07:37Z</dcterms:modified>
  <cp:lastPrinted>2016-01-08T15:46:41Z</cp:lastPrinted>
</cp:coreProperties>
</file>