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<sst xmlns="http://schemas.openxmlformats.org/spreadsheetml/2006/main" count="8" uniqueCount="8">
  <si>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</si>
  <si>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</si>
  <si>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</si>
  <si>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</si>
  <si>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(155x)</t>
  </si>
  <si>
    <t>AVERAGE TIME BETWEEN MEM TIMESTAMPS (ms) (158x)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</si>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</sst>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Sheet1!$A$2:$A$156</c:f>
              <c:numCache/>
            </c:numRef>
          </c:cat>
          <c:val>
            <c:numRef>
              <c:f>Sheet1!$B$2:$B$156</c:f>
              <c:numCache/>
            </c:numRef>
          </c:val>
          <c:smooth val="0"/>
        </c:ser>
        <c:marker val="1"/>
        <c:axId val="556488341"/>
        <c:axId val="71706941"/>
      </c:lineChart>
      <c:catAx>
        <c:axId val="55648834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71706941"/>
        <c:crosses val="autoZero"/>
        <c:auto val="1"/>
        <c:lblOffset val="100"/>
        <c:tickLblSkip val="1"/>
        <c:tickMarkSkip val="1"/>
        <c:noMultiLvlLbl val="0"/>
      </c:catAx>
      <c:valAx>
        <c:axId val="71706941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55648834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Sheet1!$C$2:$C$159</c:f>
              <c:numCache/>
            </c:numRef>
          </c:cat>
          <c:val>
            <c:numRef>
              <c:f>Sheet1!$E$2:$E$159</c:f>
              <c:numCache/>
            </c:numRef>
          </c:val>
          <c:smooth val="0"/>
        </c:ser>
        <c:marker val="1"/>
        <c:axId val="1771667101"/>
        <c:axId val="2033968586"/>
      </c:lineChart>
      <c:catAx>
        <c:axId val="177166710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033968586"/>
        <c:crosses val="autoZero"/>
        <c:auto val="1"/>
        <c:lblOffset val="100"/>
        <c:tickLblSkip val="1"/>
        <c:tickMarkSkip val="1"/>
        <c:noMultiLvlLbl val="0"/>
      </c:catAx>
      <c:valAx>
        <c:axId val="203396858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77166710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7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60"/>
  <sheetViews>
    <sheetView tabSelected="1" topLeftCell="A4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1254</f>
        <v>1254</v>
      </c>
      <c r="B2" s="21">
        <f>10</f>
        <v>10</v>
      </c>
      <c r="C2" s="21">
        <f>1249</f>
        <v>1249</v>
      </c>
      <c r="D2" s="21">
        <f>8640</f>
        <v>8640</v>
      </c>
      <c r="E2" s="21">
        <f>8.4375</f>
        <v>8.4375</v>
      </c>
      <c r="G2" s="21">
        <f>225</f>
        <v>225</v>
      </c>
    </row>
    <row r="3">
      <c r="A3" s="21">
        <f>1512</f>
        <v>1512</v>
      </c>
      <c r="B3" s="21">
        <f>25</f>
        <v>25</v>
      </c>
      <c r="C3" s="21">
        <f>1513</f>
        <v>1513</v>
      </c>
      <c r="D3" s="21">
        <f>83416</f>
        <v>83416</v>
      </c>
      <c r="E3" s="21">
        <f>81.4609375</f>
        <v>81.4609375</v>
      </c>
    </row>
    <row r="4">
      <c r="A4" s="21">
        <f>1723</f>
        <v>1723</v>
      </c>
      <c r="B4" s="21">
        <f>25</f>
        <v>25</v>
      </c>
      <c r="C4" s="21">
        <f>1680</f>
        <v>1680</v>
      </c>
      <c r="D4" s="21">
        <f>99427</f>
        <v>99427</v>
      </c>
      <c r="E4" s="21">
        <f>97.0966796875</f>
        <v>97.0966796875</v>
      </c>
      <c r="G4" s="21" t="s">
        <v>5</v>
      </c>
    </row>
    <row r="5">
      <c r="A5" s="21">
        <f>1935</f>
        <v>1935</v>
      </c>
      <c r="B5" s="21">
        <f>23</f>
        <v>23</v>
      </c>
      <c r="C5" s="21">
        <f>1852</f>
        <v>1852</v>
      </c>
      <c r="D5" s="21">
        <f>102278</f>
        <v>102278</v>
      </c>
      <c r="E5" s="21">
        <f>99.880859375</f>
        <v>99.880859375</v>
      </c>
      <c r="G5" s="21">
        <f>221</f>
        <v>221</v>
      </c>
    </row>
    <row r="6">
      <c r="A6" s="21">
        <f>2188</f>
        <v>2188</v>
      </c>
      <c r="B6" s="21">
        <f>14</f>
        <v>14</v>
      </c>
      <c r="C6" s="21">
        <f>2140</f>
        <v>2140</v>
      </c>
      <c r="D6" s="21">
        <f>108338</f>
        <v>108338</v>
      </c>
      <c r="E6" s="21">
        <f>105.798828125</f>
        <v>105.798828125</v>
      </c>
    </row>
    <row r="7">
      <c r="A7" s="21">
        <f>2395</f>
        <v>2395</v>
      </c>
      <c r="B7" s="21">
        <f>0</f>
        <v>0</v>
      </c>
      <c r="C7" s="21">
        <f>2332</f>
        <v>2332</v>
      </c>
      <c r="D7" s="21">
        <f>116892</f>
        <v>116892</v>
      </c>
      <c r="E7" s="21">
        <f>114.15234375</f>
        <v>114.15234375</v>
      </c>
    </row>
    <row r="8">
      <c r="A8" s="21">
        <f>2615</f>
        <v>2615</v>
      </c>
      <c r="B8" s="21">
        <f>3</f>
        <v>3</v>
      </c>
      <c r="C8" s="21">
        <f>2561</f>
        <v>2561</v>
      </c>
      <c r="D8" s="21">
        <f>116892</f>
        <v>116892</v>
      </c>
      <c r="E8" s="21">
        <f>114.15234375</f>
        <v>114.15234375</v>
      </c>
    </row>
    <row r="9">
      <c r="A9" s="21">
        <f>2850</f>
        <v>2850</v>
      </c>
      <c r="B9" s="21">
        <f>6</f>
        <v>6</v>
      </c>
      <c r="C9" s="21">
        <f>2779</f>
        <v>2779</v>
      </c>
      <c r="D9" s="21">
        <f>116994</f>
        <v>116994</v>
      </c>
      <c r="E9" s="21">
        <f>114.251953125</f>
        <v>114.251953125</v>
      </c>
    </row>
    <row r="10">
      <c r="A10" s="21">
        <f>3072</f>
        <v>3072</v>
      </c>
      <c r="B10" s="21">
        <f t="shared" ref="B10:B22" si="0">0</f>
        <v>0</v>
      </c>
      <c r="C10" s="21">
        <f>2976</f>
        <v>2976</v>
      </c>
      <c r="D10" s="21">
        <f t="shared" ref="D10:D24" si="1">117142</f>
        <v>117142</v>
      </c>
      <c r="E10" s="21">
        <f t="shared" ref="E10:E24" si="2">114.396484375</f>
        <v>114.396484375</v>
      </c>
    </row>
    <row r="11">
      <c r="A11" s="21">
        <f>3292</f>
        <v>3292</v>
      </c>
      <c r="B11" s="21">
        <f t="shared" si="0"/>
        <v>0</v>
      </c>
      <c r="C11" s="21">
        <f>3170</f>
        <v>3170</v>
      </c>
      <c r="D11" s="21">
        <f t="shared" si="1"/>
        <v>117142</v>
      </c>
      <c r="E11" s="21">
        <f t="shared" si="2"/>
        <v>114.396484375</v>
      </c>
    </row>
    <row r="12">
      <c r="A12" s="21">
        <f>3518</f>
        <v>3518</v>
      </c>
      <c r="B12" s="21">
        <f t="shared" si="0"/>
        <v>0</v>
      </c>
      <c r="C12" s="21">
        <f>3360</f>
        <v>3360</v>
      </c>
      <c r="D12" s="21">
        <f t="shared" si="1"/>
        <v>117142</v>
      </c>
      <c r="E12" s="21">
        <f t="shared" si="2"/>
        <v>114.396484375</v>
      </c>
      <c r="H12" s="21" t="s">
        <v>6</v>
      </c>
      <c r="I12" s="21" t="s">
        <v>7</v>
      </c>
      <c r="J12" s="21" t="s">
        <v>8</v>
      </c>
    </row>
    <row r="13">
      <c r="A13" s="21">
        <f>3713</f>
        <v>3713</v>
      </c>
      <c r="B13" s="21">
        <f t="shared" si="0"/>
        <v>0</v>
      </c>
      <c r="C13" s="21">
        <f>3546</f>
        <v>3546</v>
      </c>
      <c r="D13" s="21">
        <f t="shared" si="1"/>
        <v>117142</v>
      </c>
      <c r="E13" s="21">
        <f t="shared" si="2"/>
        <v>114.396484375</v>
      </c>
      <c r="H13" s="21">
        <f>AVERAGE(E7:E25)</f>
        <v>114.367855674342</v>
      </c>
      <c r="I13" s="21">
        <f>MAX(E2:E159)</f>
        <v>123.5029296875</v>
      </c>
      <c r="J13" s="21">
        <v>123</v>
      </c>
    </row>
    <row r="14">
      <c r="A14" s="21">
        <f>3941</f>
        <v>3941</v>
      </c>
      <c r="B14" s="21">
        <f t="shared" si="0"/>
        <v>0</v>
      </c>
      <c r="C14" s="21">
        <f>3736</f>
        <v>3736</v>
      </c>
      <c r="D14" s="21">
        <f t="shared" si="1"/>
        <v>117142</v>
      </c>
      <c r="E14" s="21">
        <f t="shared" si="2"/>
        <v>114.396484375</v>
      </c>
    </row>
    <row r="15">
      <c r="A15" s="21">
        <f>4199</f>
        <v>4199</v>
      </c>
      <c r="B15" s="21">
        <f t="shared" si="0"/>
        <v>0</v>
      </c>
      <c r="C15" s="21">
        <f>3942</f>
        <v>3942</v>
      </c>
      <c r="D15" s="21">
        <f t="shared" si="1"/>
        <v>117142</v>
      </c>
      <c r="E15" s="21">
        <f t="shared" si="2"/>
        <v>114.396484375</v>
      </c>
    </row>
    <row r="16">
      <c r="A16" s="21">
        <f>4498</f>
        <v>4498</v>
      </c>
      <c r="B16" s="21">
        <f t="shared" si="0"/>
        <v>0</v>
      </c>
      <c r="C16" s="21">
        <f>4168</f>
        <v>4168</v>
      </c>
      <c r="D16" s="21">
        <f t="shared" si="1"/>
        <v>117142</v>
      </c>
      <c r="E16" s="21">
        <f t="shared" si="2"/>
        <v>114.396484375</v>
      </c>
    </row>
    <row r="17">
      <c r="A17" s="21">
        <f>4743</f>
        <v>4743</v>
      </c>
      <c r="B17" s="21">
        <f t="shared" si="0"/>
        <v>0</v>
      </c>
      <c r="C17" s="21">
        <f>4410</f>
        <v>4410</v>
      </c>
      <c r="D17" s="21">
        <f t="shared" si="1"/>
        <v>117142</v>
      </c>
      <c r="E17" s="21">
        <f t="shared" si="2"/>
        <v>114.396484375</v>
      </c>
    </row>
    <row r="18">
      <c r="A18" s="21">
        <f>5056</f>
        <v>5056</v>
      </c>
      <c r="B18" s="21">
        <f t="shared" si="0"/>
        <v>0</v>
      </c>
      <c r="C18" s="21">
        <f>4652</f>
        <v>4652</v>
      </c>
      <c r="D18" s="21">
        <f t="shared" si="1"/>
        <v>117142</v>
      </c>
      <c r="E18" s="21">
        <f t="shared" si="2"/>
        <v>114.396484375</v>
      </c>
    </row>
    <row r="19">
      <c r="A19" s="21">
        <f>5324</f>
        <v>5324</v>
      </c>
      <c r="B19" s="21">
        <f t="shared" si="0"/>
        <v>0</v>
      </c>
      <c r="C19" s="21">
        <f>4927</f>
        <v>4927</v>
      </c>
      <c r="D19" s="21">
        <f t="shared" si="1"/>
        <v>117142</v>
      </c>
      <c r="E19" s="21">
        <f t="shared" si="2"/>
        <v>114.396484375</v>
      </c>
    </row>
    <row r="20">
      <c r="A20" s="21">
        <f>5592</f>
        <v>5592</v>
      </c>
      <c r="B20" s="21">
        <f t="shared" si="0"/>
        <v>0</v>
      </c>
      <c r="C20" s="21">
        <f>5182</f>
        <v>5182</v>
      </c>
      <c r="D20" s="21">
        <f t="shared" si="1"/>
        <v>117142</v>
      </c>
      <c r="E20" s="21">
        <f t="shared" si="2"/>
        <v>114.396484375</v>
      </c>
    </row>
    <row r="21">
      <c r="A21" s="21">
        <f>5887</f>
        <v>5887</v>
      </c>
      <c r="B21" s="21">
        <f t="shared" si="0"/>
        <v>0</v>
      </c>
      <c r="C21" s="21">
        <f>5436</f>
        <v>5436</v>
      </c>
      <c r="D21" s="21">
        <f t="shared" si="1"/>
        <v>117142</v>
      </c>
      <c r="E21" s="21">
        <f t="shared" si="2"/>
        <v>114.396484375</v>
      </c>
    </row>
    <row r="22">
      <c r="A22" s="21">
        <f>6180</f>
        <v>6180</v>
      </c>
      <c r="B22" s="21">
        <f t="shared" si="0"/>
        <v>0</v>
      </c>
      <c r="C22" s="21">
        <f>5658</f>
        <v>5658</v>
      </c>
      <c r="D22" s="21">
        <f t="shared" si="1"/>
        <v>117142</v>
      </c>
      <c r="E22" s="21">
        <f t="shared" si="2"/>
        <v>114.396484375</v>
      </c>
    </row>
    <row r="23">
      <c r="A23" s="21">
        <f>6501</f>
        <v>6501</v>
      </c>
      <c r="B23" s="21">
        <f>1</f>
        <v>1</v>
      </c>
      <c r="C23" s="21">
        <f>5900</f>
        <v>5900</v>
      </c>
      <c r="D23" s="21">
        <f t="shared" si="1"/>
        <v>117142</v>
      </c>
      <c r="E23" s="21">
        <f t="shared" si="2"/>
        <v>114.396484375</v>
      </c>
    </row>
    <row r="24">
      <c r="A24" s="21">
        <f>6743</f>
        <v>6743</v>
      </c>
      <c r="B24" s="21">
        <f>50</f>
        <v>50</v>
      </c>
      <c r="C24" s="21">
        <f>6133</f>
        <v>6133</v>
      </c>
      <c r="D24" s="21">
        <f t="shared" si="1"/>
        <v>117142</v>
      </c>
      <c r="E24" s="21">
        <f t="shared" si="2"/>
        <v>114.396484375</v>
      </c>
    </row>
    <row r="25">
      <c r="A25" s="21">
        <f>7093</f>
        <v>7093</v>
      </c>
      <c r="B25" s="21">
        <f>1</f>
        <v>1</v>
      </c>
      <c r="C25" s="21">
        <f>6306</f>
        <v>6306</v>
      </c>
      <c r="D25" s="21">
        <f>117233</f>
        <v>117233</v>
      </c>
      <c r="E25" s="21">
        <f>114.4853515625</f>
        <v>114.4853515625</v>
      </c>
    </row>
    <row r="26">
      <c r="A26" s="21">
        <f>7328</f>
        <v>7328</v>
      </c>
      <c r="B26" s="21">
        <f t="shared" ref="B26:B34" si="3">0</f>
        <v>0</v>
      </c>
      <c r="C26" s="21">
        <f>6521</f>
        <v>6521</v>
      </c>
      <c r="D26" s="21">
        <f>118677</f>
        <v>118677</v>
      </c>
      <c r="E26" s="21">
        <f>115.8955078125</f>
        <v>115.8955078125</v>
      </c>
    </row>
    <row r="27">
      <c r="A27" s="21">
        <f>7575</f>
        <v>7575</v>
      </c>
      <c r="B27" s="21">
        <f t="shared" si="3"/>
        <v>0</v>
      </c>
      <c r="C27" s="21">
        <f>6740</f>
        <v>6740</v>
      </c>
      <c r="D27" s="21">
        <f>119808</f>
        <v>119808</v>
      </c>
      <c r="E27" s="21">
        <f>117</f>
        <v>117</v>
      </c>
    </row>
    <row r="28">
      <c r="A28" s="21">
        <f>7813</f>
        <v>7813</v>
      </c>
      <c r="B28" s="21">
        <f t="shared" si="3"/>
        <v>0</v>
      </c>
      <c r="C28" s="21">
        <f>6925</f>
        <v>6925</v>
      </c>
      <c r="D28" s="21">
        <f>122549</f>
        <v>122549</v>
      </c>
      <c r="E28" s="21">
        <f>119.6767578125</f>
        <v>119.6767578125</v>
      </c>
    </row>
    <row r="29">
      <c r="A29" s="21">
        <f>8065</f>
        <v>8065</v>
      </c>
      <c r="B29" s="21">
        <f t="shared" si="3"/>
        <v>0</v>
      </c>
      <c r="C29" s="21">
        <f>7132</f>
        <v>7132</v>
      </c>
      <c r="D29" s="21">
        <f>122667</f>
        <v>122667</v>
      </c>
      <c r="E29" s="21">
        <f>119.7919921875</f>
        <v>119.7919921875</v>
      </c>
    </row>
    <row r="30">
      <c r="A30" s="21">
        <f>8302</f>
        <v>8302</v>
      </c>
      <c r="B30" s="21">
        <f t="shared" si="3"/>
        <v>0</v>
      </c>
      <c r="C30" s="21">
        <f>7336</f>
        <v>7336</v>
      </c>
      <c r="D30" s="21">
        <f>122667</f>
        <v>122667</v>
      </c>
      <c r="E30" s="21">
        <f>119.7919921875</f>
        <v>119.7919921875</v>
      </c>
    </row>
    <row r="31">
      <c r="A31" s="21">
        <f>8545</f>
        <v>8545</v>
      </c>
      <c r="B31" s="21">
        <f t="shared" si="3"/>
        <v>0</v>
      </c>
      <c r="C31" s="21">
        <f>7552</f>
        <v>7552</v>
      </c>
      <c r="D31" s="21">
        <f>122667</f>
        <v>122667</v>
      </c>
      <c r="E31" s="21">
        <f>119.7919921875</f>
        <v>119.7919921875</v>
      </c>
    </row>
    <row r="32">
      <c r="A32" s="21">
        <f>8770</f>
        <v>8770</v>
      </c>
      <c r="B32" s="21">
        <f t="shared" si="3"/>
        <v>0</v>
      </c>
      <c r="C32" s="21">
        <f>7823</f>
        <v>7823</v>
      </c>
      <c r="D32" s="21">
        <f>122687</f>
        <v>122687</v>
      </c>
      <c r="E32" s="21">
        <f>119.8115234375</f>
        <v>119.8115234375</v>
      </c>
    </row>
    <row r="33">
      <c r="A33" s="21">
        <f>9011</f>
        <v>9011</v>
      </c>
      <c r="B33" s="21">
        <f t="shared" si="3"/>
        <v>0</v>
      </c>
      <c r="C33" s="21">
        <f>8031</f>
        <v>8031</v>
      </c>
      <c r="D33" s="21">
        <f>122687</f>
        <v>122687</v>
      </c>
      <c r="E33" s="21">
        <f>119.8115234375</f>
        <v>119.8115234375</v>
      </c>
    </row>
    <row r="34">
      <c r="A34" s="21">
        <f>9236</f>
        <v>9236</v>
      </c>
      <c r="B34" s="21">
        <f t="shared" si="3"/>
        <v>0</v>
      </c>
      <c r="C34" s="21">
        <f>8237</f>
        <v>8237</v>
      </c>
      <c r="D34" s="21">
        <f>122687</f>
        <v>122687</v>
      </c>
      <c r="E34" s="21">
        <f>119.8115234375</f>
        <v>119.8115234375</v>
      </c>
    </row>
    <row r="35">
      <c r="A35" s="21">
        <f>9467</f>
        <v>9467</v>
      </c>
      <c r="B35" s="21">
        <f>29</f>
        <v>29</v>
      </c>
      <c r="C35" s="21">
        <f>8442</f>
        <v>8442</v>
      </c>
      <c r="D35" s="21">
        <f>122687</f>
        <v>122687</v>
      </c>
      <c r="E35" s="21">
        <f>119.8115234375</f>
        <v>119.8115234375</v>
      </c>
    </row>
    <row r="36">
      <c r="A36" s="21">
        <f>9720</f>
        <v>9720</v>
      </c>
      <c r="B36" s="21">
        <f>8</f>
        <v>8</v>
      </c>
      <c r="C36" s="21">
        <f>8680</f>
        <v>8680</v>
      </c>
      <c r="D36" s="21">
        <f>122687</f>
        <v>122687</v>
      </c>
      <c r="E36" s="21">
        <f>119.8115234375</f>
        <v>119.8115234375</v>
      </c>
    </row>
    <row r="37">
      <c r="A37" s="21">
        <f>9928</f>
        <v>9928</v>
      </c>
      <c r="B37" s="21">
        <f t="shared" ref="B37:B46" si="4">0</f>
        <v>0</v>
      </c>
      <c r="C37" s="21">
        <f>9187</f>
        <v>9187</v>
      </c>
      <c r="D37" s="21">
        <f>122687</f>
        <v>122687</v>
      </c>
      <c r="E37" s="21">
        <f>119.8115234375</f>
        <v>119.8115234375</v>
      </c>
    </row>
    <row r="38">
      <c r="A38" s="21">
        <f>10145</f>
        <v>10145</v>
      </c>
      <c r="B38" s="21">
        <f t="shared" si="4"/>
        <v>0</v>
      </c>
      <c r="C38" s="21">
        <f>9396</f>
        <v>9396</v>
      </c>
      <c r="D38" s="21">
        <f>122763</f>
        <v>122763</v>
      </c>
      <c r="E38" s="21">
        <f>119.8857421875</f>
        <v>119.8857421875</v>
      </c>
    </row>
    <row r="39">
      <c r="A39" s="21">
        <f>10339</f>
        <v>10339</v>
      </c>
      <c r="B39" s="21">
        <f t="shared" si="4"/>
        <v>0</v>
      </c>
      <c r="C39" s="21">
        <f>9620</f>
        <v>9620</v>
      </c>
      <c r="D39" s="21">
        <f>124053</f>
        <v>124053</v>
      </c>
      <c r="E39" s="21">
        <f>121.1455078125</f>
        <v>121.1455078125</v>
      </c>
    </row>
    <row r="40">
      <c r="A40" s="21">
        <f>10549</f>
        <v>10549</v>
      </c>
      <c r="B40" s="21">
        <f t="shared" si="4"/>
        <v>0</v>
      </c>
      <c r="C40" s="21">
        <f>9831</f>
        <v>9831</v>
      </c>
      <c r="D40" s="21">
        <f t="shared" ref="D40:D49" si="5">124159</f>
        <v>124159</v>
      </c>
      <c r="E40" s="21">
        <f t="shared" ref="E40:E49" si="6">121.2490234375</f>
        <v>121.2490234375</v>
      </c>
    </row>
    <row r="41">
      <c r="A41" s="21">
        <f>10745</f>
        <v>10745</v>
      </c>
      <c r="B41" s="21">
        <f t="shared" si="4"/>
        <v>0</v>
      </c>
      <c r="C41" s="21">
        <f>10046</f>
        <v>10046</v>
      </c>
      <c r="D41" s="21">
        <f t="shared" si="5"/>
        <v>124159</v>
      </c>
      <c r="E41" s="21">
        <f t="shared" si="6"/>
        <v>121.2490234375</v>
      </c>
    </row>
    <row r="42">
      <c r="A42" s="21">
        <f>10943</f>
        <v>10943</v>
      </c>
      <c r="B42" s="21">
        <f t="shared" si="4"/>
        <v>0</v>
      </c>
      <c r="C42" s="21">
        <f>10264</f>
        <v>10264</v>
      </c>
      <c r="D42" s="21">
        <f t="shared" si="5"/>
        <v>124159</v>
      </c>
      <c r="E42" s="21">
        <f t="shared" si="6"/>
        <v>121.2490234375</v>
      </c>
    </row>
    <row r="43">
      <c r="A43" s="21">
        <f>11175</f>
        <v>11175</v>
      </c>
      <c r="B43" s="21">
        <f t="shared" si="4"/>
        <v>0</v>
      </c>
      <c r="C43" s="21">
        <f>10523</f>
        <v>10523</v>
      </c>
      <c r="D43" s="21">
        <f t="shared" si="5"/>
        <v>124159</v>
      </c>
      <c r="E43" s="21">
        <f t="shared" si="6"/>
        <v>121.2490234375</v>
      </c>
    </row>
    <row r="44">
      <c r="A44" s="21">
        <f>11375</f>
        <v>11375</v>
      </c>
      <c r="B44" s="21">
        <f t="shared" si="4"/>
        <v>0</v>
      </c>
      <c r="C44" s="21">
        <f>10739</f>
        <v>10739</v>
      </c>
      <c r="D44" s="21">
        <f t="shared" si="5"/>
        <v>124159</v>
      </c>
      <c r="E44" s="21">
        <f t="shared" si="6"/>
        <v>121.2490234375</v>
      </c>
    </row>
    <row r="45">
      <c r="A45" s="21">
        <f>11596</f>
        <v>11596</v>
      </c>
      <c r="B45" s="21">
        <f t="shared" si="4"/>
        <v>0</v>
      </c>
      <c r="C45" s="21">
        <f>10947</f>
        <v>10947</v>
      </c>
      <c r="D45" s="21">
        <f t="shared" si="5"/>
        <v>124159</v>
      </c>
      <c r="E45" s="21">
        <f t="shared" si="6"/>
        <v>121.2490234375</v>
      </c>
    </row>
    <row r="46">
      <c r="A46" s="21">
        <f>11838</f>
        <v>11838</v>
      </c>
      <c r="B46" s="21">
        <f t="shared" si="4"/>
        <v>0</v>
      </c>
      <c r="C46" s="21">
        <f>11184</f>
        <v>11184</v>
      </c>
      <c r="D46" s="21">
        <f t="shared" si="5"/>
        <v>124159</v>
      </c>
      <c r="E46" s="21">
        <f t="shared" si="6"/>
        <v>121.2490234375</v>
      </c>
    </row>
    <row r="47">
      <c r="A47" s="21">
        <f>12051</f>
        <v>12051</v>
      </c>
      <c r="B47" s="21">
        <f>3</f>
        <v>3</v>
      </c>
      <c r="C47" s="21">
        <f>11366</f>
        <v>11366</v>
      </c>
      <c r="D47" s="21">
        <f t="shared" si="5"/>
        <v>124159</v>
      </c>
      <c r="E47" s="21">
        <f t="shared" si="6"/>
        <v>121.2490234375</v>
      </c>
    </row>
    <row r="48">
      <c r="A48" s="21">
        <f>12276</f>
        <v>12276</v>
      </c>
      <c r="B48" s="21">
        <f t="shared" ref="B48:B60" si="7">0</f>
        <v>0</v>
      </c>
      <c r="C48" s="21">
        <f>11588</f>
        <v>11588</v>
      </c>
      <c r="D48" s="21">
        <f t="shared" si="5"/>
        <v>124159</v>
      </c>
      <c r="E48" s="21">
        <f t="shared" si="6"/>
        <v>121.2490234375</v>
      </c>
    </row>
    <row r="49">
      <c r="A49" s="21">
        <f>12534</f>
        <v>12534</v>
      </c>
      <c r="B49" s="21">
        <f t="shared" si="7"/>
        <v>0</v>
      </c>
      <c r="C49" s="21">
        <f>11813</f>
        <v>11813</v>
      </c>
      <c r="D49" s="21">
        <f t="shared" si="5"/>
        <v>124159</v>
      </c>
      <c r="E49" s="21">
        <f t="shared" si="6"/>
        <v>121.2490234375</v>
      </c>
    </row>
    <row r="50">
      <c r="A50" s="21">
        <f>12746</f>
        <v>12746</v>
      </c>
      <c r="B50" s="21">
        <f t="shared" si="7"/>
        <v>0</v>
      </c>
      <c r="C50" s="21">
        <f>12076</f>
        <v>12076</v>
      </c>
      <c r="D50" s="21">
        <f>124167</f>
        <v>124167</v>
      </c>
      <c r="E50" s="21">
        <f>121.2568359375</f>
        <v>121.2568359375</v>
      </c>
    </row>
    <row r="51">
      <c r="A51" s="21">
        <f>12958</f>
        <v>12958</v>
      </c>
      <c r="B51" s="21">
        <f t="shared" si="7"/>
        <v>0</v>
      </c>
      <c r="C51" s="21">
        <f>12290</f>
        <v>12290</v>
      </c>
      <c r="D51" s="21">
        <f>124287</f>
        <v>124287</v>
      </c>
      <c r="E51" s="21">
        <f>121.3740234375</f>
        <v>121.3740234375</v>
      </c>
    </row>
    <row r="52">
      <c r="A52" s="21">
        <f>13187</f>
        <v>13187</v>
      </c>
      <c r="B52" s="21">
        <f t="shared" si="7"/>
        <v>0</v>
      </c>
      <c r="C52" s="21">
        <f>12535</f>
        <v>12535</v>
      </c>
      <c r="D52" s="21">
        <f t="shared" ref="D52:D63" si="8">124279</f>
        <v>124279</v>
      </c>
      <c r="E52" s="21">
        <f t="shared" ref="E52:E63" si="9">121.3662109375</f>
        <v>121.3662109375</v>
      </c>
    </row>
    <row r="53">
      <c r="A53" s="21">
        <f>13429</f>
        <v>13429</v>
      </c>
      <c r="B53" s="21">
        <f t="shared" si="7"/>
        <v>0</v>
      </c>
      <c r="C53" s="21">
        <f>12752</f>
        <v>12752</v>
      </c>
      <c r="D53" s="21">
        <f t="shared" si="8"/>
        <v>124279</v>
      </c>
      <c r="E53" s="21">
        <f t="shared" si="9"/>
        <v>121.3662109375</v>
      </c>
    </row>
    <row r="54">
      <c r="A54" s="21">
        <f>13657</f>
        <v>13657</v>
      </c>
      <c r="B54" s="21">
        <f t="shared" si="7"/>
        <v>0</v>
      </c>
      <c r="C54" s="21">
        <f>12959</f>
        <v>12959</v>
      </c>
      <c r="D54" s="21">
        <f t="shared" si="8"/>
        <v>124279</v>
      </c>
      <c r="E54" s="21">
        <f t="shared" si="9"/>
        <v>121.3662109375</v>
      </c>
    </row>
    <row r="55">
      <c r="A55" s="21">
        <f>13879</f>
        <v>13879</v>
      </c>
      <c r="B55" s="21">
        <f t="shared" si="7"/>
        <v>0</v>
      </c>
      <c r="C55" s="21">
        <f>13198</f>
        <v>13198</v>
      </c>
      <c r="D55" s="21">
        <f t="shared" si="8"/>
        <v>124279</v>
      </c>
      <c r="E55" s="21">
        <f t="shared" si="9"/>
        <v>121.3662109375</v>
      </c>
    </row>
    <row r="56">
      <c r="A56" s="21">
        <f>14099</f>
        <v>14099</v>
      </c>
      <c r="B56" s="21">
        <f t="shared" si="7"/>
        <v>0</v>
      </c>
      <c r="C56" s="21">
        <f>13442</f>
        <v>13442</v>
      </c>
      <c r="D56" s="21">
        <f t="shared" si="8"/>
        <v>124279</v>
      </c>
      <c r="E56" s="21">
        <f t="shared" si="9"/>
        <v>121.3662109375</v>
      </c>
    </row>
    <row r="57">
      <c r="A57" s="21">
        <f>14320</f>
        <v>14320</v>
      </c>
      <c r="B57" s="21">
        <f t="shared" si="7"/>
        <v>0</v>
      </c>
      <c r="C57" s="21">
        <f>13649</f>
        <v>13649</v>
      </c>
      <c r="D57" s="21">
        <f t="shared" si="8"/>
        <v>124279</v>
      </c>
      <c r="E57" s="21">
        <f t="shared" si="9"/>
        <v>121.3662109375</v>
      </c>
    </row>
    <row r="58">
      <c r="A58" s="21">
        <f>14546</f>
        <v>14546</v>
      </c>
      <c r="B58" s="21">
        <f t="shared" si="7"/>
        <v>0</v>
      </c>
      <c r="C58" s="21">
        <f>13875</f>
        <v>13875</v>
      </c>
      <c r="D58" s="21">
        <f t="shared" si="8"/>
        <v>124279</v>
      </c>
      <c r="E58" s="21">
        <f t="shared" si="9"/>
        <v>121.3662109375</v>
      </c>
    </row>
    <row r="59">
      <c r="A59" s="21">
        <f>14768</f>
        <v>14768</v>
      </c>
      <c r="B59" s="21">
        <f t="shared" si="7"/>
        <v>0</v>
      </c>
      <c r="C59" s="21">
        <f>14088</f>
        <v>14088</v>
      </c>
      <c r="D59" s="21">
        <f t="shared" si="8"/>
        <v>124279</v>
      </c>
      <c r="E59" s="21">
        <f t="shared" si="9"/>
        <v>121.3662109375</v>
      </c>
    </row>
    <row r="60">
      <c r="A60" s="21">
        <f>14984</f>
        <v>14984</v>
      </c>
      <c r="B60" s="21">
        <f t="shared" si="7"/>
        <v>0</v>
      </c>
      <c r="C60" s="21">
        <f>14303</f>
        <v>14303</v>
      </c>
      <c r="D60" s="21">
        <f t="shared" si="8"/>
        <v>124279</v>
      </c>
      <c r="E60" s="21">
        <f t="shared" si="9"/>
        <v>121.3662109375</v>
      </c>
    </row>
    <row r="61">
      <c r="A61" s="21">
        <f>15212</f>
        <v>15212</v>
      </c>
      <c r="B61" s="21">
        <f>3</f>
        <v>3</v>
      </c>
      <c r="C61" s="21">
        <f>14546</f>
        <v>14546</v>
      </c>
      <c r="D61" s="21">
        <f t="shared" si="8"/>
        <v>124279</v>
      </c>
      <c r="E61" s="21">
        <f t="shared" si="9"/>
        <v>121.3662109375</v>
      </c>
    </row>
    <row r="62">
      <c r="A62" s="21">
        <f>15431</f>
        <v>15431</v>
      </c>
      <c r="B62" s="21">
        <f>17</f>
        <v>17</v>
      </c>
      <c r="C62" s="21">
        <f>14759</f>
        <v>14759</v>
      </c>
      <c r="D62" s="21">
        <f t="shared" si="8"/>
        <v>124279</v>
      </c>
      <c r="E62" s="21">
        <f t="shared" si="9"/>
        <v>121.3662109375</v>
      </c>
    </row>
    <row r="63">
      <c r="A63" s="21">
        <f>15664</f>
        <v>15664</v>
      </c>
      <c r="B63" s="21">
        <f t="shared" ref="B63:B74" si="10">0</f>
        <v>0</v>
      </c>
      <c r="C63" s="21">
        <f>14974</f>
        <v>14974</v>
      </c>
      <c r="D63" s="21">
        <f t="shared" si="8"/>
        <v>124279</v>
      </c>
      <c r="E63" s="21">
        <f t="shared" si="9"/>
        <v>121.3662109375</v>
      </c>
    </row>
    <row r="64">
      <c r="A64" s="21">
        <f>15912</f>
        <v>15912</v>
      </c>
      <c r="B64" s="21">
        <f t="shared" si="10"/>
        <v>0</v>
      </c>
      <c r="C64" s="21">
        <f>15189</f>
        <v>15189</v>
      </c>
      <c r="D64" s="21">
        <f>124283</f>
        <v>124283</v>
      </c>
      <c r="E64" s="21">
        <f>121.3701171875</f>
        <v>121.3701171875</v>
      </c>
    </row>
    <row r="65">
      <c r="A65" s="21">
        <f>16116</f>
        <v>16116</v>
      </c>
      <c r="B65" s="21">
        <f t="shared" si="10"/>
        <v>0</v>
      </c>
      <c r="C65" s="21">
        <f>15403</f>
        <v>15403</v>
      </c>
      <c r="D65" s="21">
        <f>124495</f>
        <v>124495</v>
      </c>
      <c r="E65" s="21">
        <f>121.5771484375</f>
        <v>121.5771484375</v>
      </c>
    </row>
    <row r="66">
      <c r="A66" s="21">
        <f>16331</f>
        <v>16331</v>
      </c>
      <c r="B66" s="21">
        <f t="shared" si="10"/>
        <v>0</v>
      </c>
      <c r="C66" s="21">
        <f>15678</f>
        <v>15678</v>
      </c>
      <c r="D66" s="21">
        <f>124669</f>
        <v>124669</v>
      </c>
      <c r="E66" s="21">
        <f>121.7470703125</f>
        <v>121.7470703125</v>
      </c>
    </row>
    <row r="67">
      <c r="A67" s="21">
        <f>16531</f>
        <v>16531</v>
      </c>
      <c r="B67" s="21">
        <f t="shared" si="10"/>
        <v>0</v>
      </c>
      <c r="C67" s="21">
        <f>15883</f>
        <v>15883</v>
      </c>
      <c r="D67" s="21">
        <f t="shared" ref="D67:D77" si="11">124673</f>
        <v>124673</v>
      </c>
      <c r="E67" s="21">
        <f t="shared" ref="E67:E77" si="12">121.7509765625</f>
        <v>121.7509765625</v>
      </c>
    </row>
    <row r="68">
      <c r="A68" s="21">
        <f>16749</f>
        <v>16749</v>
      </c>
      <c r="B68" s="21">
        <f t="shared" si="10"/>
        <v>0</v>
      </c>
      <c r="C68" s="21">
        <f>16092</f>
        <v>16092</v>
      </c>
      <c r="D68" s="21">
        <f t="shared" si="11"/>
        <v>124673</v>
      </c>
      <c r="E68" s="21">
        <f t="shared" si="12"/>
        <v>121.7509765625</v>
      </c>
    </row>
    <row r="69">
      <c r="A69" s="21">
        <f>16953</f>
        <v>16953</v>
      </c>
      <c r="B69" s="21">
        <f t="shared" si="10"/>
        <v>0</v>
      </c>
      <c r="C69" s="21">
        <f>16281</f>
        <v>16281</v>
      </c>
      <c r="D69" s="21">
        <f t="shared" si="11"/>
        <v>124673</v>
      </c>
      <c r="E69" s="21">
        <f t="shared" si="12"/>
        <v>121.7509765625</v>
      </c>
    </row>
    <row r="70">
      <c r="A70" s="21">
        <f>17164</f>
        <v>17164</v>
      </c>
      <c r="B70" s="21">
        <f t="shared" si="10"/>
        <v>0</v>
      </c>
      <c r="C70" s="21">
        <f>16473</f>
        <v>16473</v>
      </c>
      <c r="D70" s="21">
        <f t="shared" si="11"/>
        <v>124673</v>
      </c>
      <c r="E70" s="21">
        <f t="shared" si="12"/>
        <v>121.7509765625</v>
      </c>
    </row>
    <row r="71">
      <c r="A71" s="21">
        <f>17360</f>
        <v>17360</v>
      </c>
      <c r="B71" s="21">
        <f t="shared" si="10"/>
        <v>0</v>
      </c>
      <c r="C71" s="21">
        <f>16680</f>
        <v>16680</v>
      </c>
      <c r="D71" s="21">
        <f t="shared" si="11"/>
        <v>124673</v>
      </c>
      <c r="E71" s="21">
        <f t="shared" si="12"/>
        <v>121.7509765625</v>
      </c>
    </row>
    <row r="72">
      <c r="A72" s="21">
        <f>17580</f>
        <v>17580</v>
      </c>
      <c r="B72" s="21">
        <f t="shared" si="10"/>
        <v>0</v>
      </c>
      <c r="C72" s="21">
        <f>16899</f>
        <v>16899</v>
      </c>
      <c r="D72" s="21">
        <f t="shared" si="11"/>
        <v>124673</v>
      </c>
      <c r="E72" s="21">
        <f t="shared" si="12"/>
        <v>121.7509765625</v>
      </c>
    </row>
    <row r="73">
      <c r="A73" s="21">
        <f>17782</f>
        <v>17782</v>
      </c>
      <c r="B73" s="21">
        <f t="shared" si="10"/>
        <v>0</v>
      </c>
      <c r="C73" s="21">
        <f>17098</f>
        <v>17098</v>
      </c>
      <c r="D73" s="21">
        <f t="shared" si="11"/>
        <v>124673</v>
      </c>
      <c r="E73" s="21">
        <f t="shared" si="12"/>
        <v>121.7509765625</v>
      </c>
    </row>
    <row r="74">
      <c r="A74" s="21">
        <f>18008</f>
        <v>18008</v>
      </c>
      <c r="B74" s="21">
        <f t="shared" si="10"/>
        <v>0</v>
      </c>
      <c r="C74" s="21">
        <f>17362</f>
        <v>17362</v>
      </c>
      <c r="D74" s="21">
        <f t="shared" si="11"/>
        <v>124673</v>
      </c>
      <c r="E74" s="21">
        <f t="shared" si="12"/>
        <v>121.7509765625</v>
      </c>
    </row>
    <row r="75">
      <c r="A75" s="21">
        <f>18273</f>
        <v>18273</v>
      </c>
      <c r="B75" s="21">
        <f>9</f>
        <v>9</v>
      </c>
      <c r="C75" s="21">
        <f>17586</f>
        <v>17586</v>
      </c>
      <c r="D75" s="21">
        <f t="shared" si="11"/>
        <v>124673</v>
      </c>
      <c r="E75" s="21">
        <f t="shared" si="12"/>
        <v>121.7509765625</v>
      </c>
    </row>
    <row r="76">
      <c r="A76" s="21">
        <f>18489</f>
        <v>18489</v>
      </c>
      <c r="B76" s="21">
        <f>16</f>
        <v>16</v>
      </c>
      <c r="C76" s="21">
        <f>17789</f>
        <v>17789</v>
      </c>
      <c r="D76" s="21">
        <f t="shared" si="11"/>
        <v>124673</v>
      </c>
      <c r="E76" s="21">
        <f t="shared" si="12"/>
        <v>121.7509765625</v>
      </c>
    </row>
    <row r="77">
      <c r="A77" s="21">
        <f>18708</f>
        <v>18708</v>
      </c>
      <c r="B77" s="21">
        <f t="shared" ref="B77:B87" si="13">0</f>
        <v>0</v>
      </c>
      <c r="C77" s="21">
        <f>18018</f>
        <v>18018</v>
      </c>
      <c r="D77" s="21">
        <f t="shared" si="11"/>
        <v>124673</v>
      </c>
      <c r="E77" s="21">
        <f t="shared" si="12"/>
        <v>121.7509765625</v>
      </c>
    </row>
    <row r="78">
      <c r="A78" s="21">
        <f>18956</f>
        <v>18956</v>
      </c>
      <c r="B78" s="21">
        <f t="shared" si="13"/>
        <v>0</v>
      </c>
      <c r="C78" s="21">
        <f>18293</f>
        <v>18293</v>
      </c>
      <c r="D78" s="21">
        <f>124735</f>
        <v>124735</v>
      </c>
      <c r="E78" s="21">
        <f>121.8115234375</f>
        <v>121.8115234375</v>
      </c>
    </row>
    <row r="79">
      <c r="A79" s="21">
        <f>19203</f>
        <v>19203</v>
      </c>
      <c r="B79" s="21">
        <f t="shared" si="13"/>
        <v>0</v>
      </c>
      <c r="C79" s="21">
        <f>18511</f>
        <v>18511</v>
      </c>
      <c r="D79" s="21">
        <f>124947</f>
        <v>124947</v>
      </c>
      <c r="E79" s="21">
        <f>122.0185546875</f>
        <v>122.0185546875</v>
      </c>
    </row>
    <row r="80">
      <c r="A80" s="21">
        <f>19415</f>
        <v>19415</v>
      </c>
      <c r="B80" s="21">
        <f t="shared" si="13"/>
        <v>0</v>
      </c>
      <c r="C80" s="21">
        <f>18709</f>
        <v>18709</v>
      </c>
      <c r="D80" s="21">
        <f t="shared" ref="D80:D91" si="14">124993</f>
        <v>124993</v>
      </c>
      <c r="E80" s="21">
        <f t="shared" ref="E80:E91" si="15">122.0634765625</f>
        <v>122.0634765625</v>
      </c>
    </row>
    <row r="81">
      <c r="A81" s="21">
        <f>19635</f>
        <v>19635</v>
      </c>
      <c r="B81" s="21">
        <f t="shared" si="13"/>
        <v>0</v>
      </c>
      <c r="C81" s="21">
        <f>18960</f>
        <v>18960</v>
      </c>
      <c r="D81" s="21">
        <f t="shared" si="14"/>
        <v>124993</v>
      </c>
      <c r="E81" s="21">
        <f t="shared" si="15"/>
        <v>122.0634765625</v>
      </c>
    </row>
    <row r="82">
      <c r="A82" s="21">
        <f>19859</f>
        <v>19859</v>
      </c>
      <c r="B82" s="21">
        <f t="shared" si="13"/>
        <v>0</v>
      </c>
      <c r="C82" s="21">
        <f>19166</f>
        <v>19166</v>
      </c>
      <c r="D82" s="21">
        <f t="shared" si="14"/>
        <v>124993</v>
      </c>
      <c r="E82" s="21">
        <f t="shared" si="15"/>
        <v>122.0634765625</v>
      </c>
    </row>
    <row r="83">
      <c r="A83" s="21">
        <f>20085</f>
        <v>20085</v>
      </c>
      <c r="B83" s="21">
        <f t="shared" si="13"/>
        <v>0</v>
      </c>
      <c r="C83" s="21">
        <f>19376</f>
        <v>19376</v>
      </c>
      <c r="D83" s="21">
        <f t="shared" si="14"/>
        <v>124993</v>
      </c>
      <c r="E83" s="21">
        <f t="shared" si="15"/>
        <v>122.0634765625</v>
      </c>
    </row>
    <row r="84">
      <c r="A84" s="21">
        <f>20301</f>
        <v>20301</v>
      </c>
      <c r="B84" s="21">
        <f t="shared" si="13"/>
        <v>0</v>
      </c>
      <c r="C84" s="21">
        <f>19603</f>
        <v>19603</v>
      </c>
      <c r="D84" s="21">
        <f t="shared" si="14"/>
        <v>124993</v>
      </c>
      <c r="E84" s="21">
        <f t="shared" si="15"/>
        <v>122.0634765625</v>
      </c>
    </row>
    <row r="85">
      <c r="A85" s="21">
        <f>20526</f>
        <v>20526</v>
      </c>
      <c r="B85" s="21">
        <f t="shared" si="13"/>
        <v>0</v>
      </c>
      <c r="C85" s="21">
        <f>19821</f>
        <v>19821</v>
      </c>
      <c r="D85" s="21">
        <f t="shared" si="14"/>
        <v>124993</v>
      </c>
      <c r="E85" s="21">
        <f t="shared" si="15"/>
        <v>122.0634765625</v>
      </c>
    </row>
    <row r="86">
      <c r="A86" s="21">
        <f>20733</f>
        <v>20733</v>
      </c>
      <c r="B86" s="21">
        <f t="shared" si="13"/>
        <v>0</v>
      </c>
      <c r="C86" s="21">
        <f>20073</f>
        <v>20073</v>
      </c>
      <c r="D86" s="21">
        <f t="shared" si="14"/>
        <v>124993</v>
      </c>
      <c r="E86" s="21">
        <f t="shared" si="15"/>
        <v>122.0634765625</v>
      </c>
    </row>
    <row r="87">
      <c r="A87" s="21">
        <f>20930</f>
        <v>20930</v>
      </c>
      <c r="B87" s="21">
        <f t="shared" si="13"/>
        <v>0</v>
      </c>
      <c r="C87" s="21">
        <f>20281</f>
        <v>20281</v>
      </c>
      <c r="D87" s="21">
        <f t="shared" si="14"/>
        <v>124993</v>
      </c>
      <c r="E87" s="21">
        <f t="shared" si="15"/>
        <v>122.0634765625</v>
      </c>
    </row>
    <row r="88">
      <c r="A88" s="21">
        <f>21131</f>
        <v>21131</v>
      </c>
      <c r="B88" s="21">
        <f>3</f>
        <v>3</v>
      </c>
      <c r="C88" s="21">
        <f>20494</f>
        <v>20494</v>
      </c>
      <c r="D88" s="21">
        <f t="shared" si="14"/>
        <v>124993</v>
      </c>
      <c r="E88" s="21">
        <f t="shared" si="15"/>
        <v>122.0634765625</v>
      </c>
    </row>
    <row r="89">
      <c r="A89" s="21">
        <f>21382</f>
        <v>21382</v>
      </c>
      <c r="B89" s="21">
        <f>13</f>
        <v>13</v>
      </c>
      <c r="C89" s="21">
        <f>20686</f>
        <v>20686</v>
      </c>
      <c r="D89" s="21">
        <f t="shared" si="14"/>
        <v>124993</v>
      </c>
      <c r="E89" s="21">
        <f t="shared" si="15"/>
        <v>122.0634765625</v>
      </c>
    </row>
    <row r="90">
      <c r="A90" s="21">
        <f>21604</f>
        <v>21604</v>
      </c>
      <c r="B90" s="21">
        <f t="shared" ref="B90:B101" si="16">0</f>
        <v>0</v>
      </c>
      <c r="C90" s="21">
        <f>20894</f>
        <v>20894</v>
      </c>
      <c r="D90" s="21">
        <f t="shared" si="14"/>
        <v>124993</v>
      </c>
      <c r="E90" s="21">
        <f t="shared" si="15"/>
        <v>122.0634765625</v>
      </c>
    </row>
    <row r="91">
      <c r="A91" s="21">
        <f>21819</f>
        <v>21819</v>
      </c>
      <c r="B91" s="21">
        <f t="shared" si="16"/>
        <v>0</v>
      </c>
      <c r="C91" s="21">
        <f>21113</f>
        <v>21113</v>
      </c>
      <c r="D91" s="21">
        <f t="shared" si="14"/>
        <v>124993</v>
      </c>
      <c r="E91" s="21">
        <f t="shared" si="15"/>
        <v>122.0634765625</v>
      </c>
    </row>
    <row r="92">
      <c r="A92" s="21">
        <f>22040</f>
        <v>22040</v>
      </c>
      <c r="B92" s="21">
        <f t="shared" si="16"/>
        <v>0</v>
      </c>
      <c r="C92" s="21">
        <f>21350</f>
        <v>21350</v>
      </c>
      <c r="D92" s="21">
        <f>125067</f>
        <v>125067</v>
      </c>
      <c r="E92" s="21">
        <f>122.1357421875</f>
        <v>122.1357421875</v>
      </c>
    </row>
    <row r="93">
      <c r="A93" s="21">
        <f>22286</f>
        <v>22286</v>
      </c>
      <c r="B93" s="21">
        <f t="shared" si="16"/>
        <v>0</v>
      </c>
      <c r="C93" s="21">
        <f>21619</f>
        <v>21619</v>
      </c>
      <c r="D93" s="21">
        <f t="shared" ref="D93:D104" si="17">125237</f>
        <v>125237</v>
      </c>
      <c r="E93" s="21">
        <f t="shared" ref="E93:E104" si="18">122.3017578125</f>
        <v>122.3017578125</v>
      </c>
    </row>
    <row r="94">
      <c r="A94" s="21">
        <f>22509</f>
        <v>22509</v>
      </c>
      <c r="B94" s="21">
        <f t="shared" si="16"/>
        <v>0</v>
      </c>
      <c r="C94" s="21">
        <f>21829</f>
        <v>21829</v>
      </c>
      <c r="D94" s="21">
        <f t="shared" si="17"/>
        <v>125237</v>
      </c>
      <c r="E94" s="21">
        <f t="shared" si="18"/>
        <v>122.3017578125</v>
      </c>
    </row>
    <row r="95">
      <c r="A95" s="21">
        <f>22702</f>
        <v>22702</v>
      </c>
      <c r="B95" s="21">
        <f t="shared" si="16"/>
        <v>0</v>
      </c>
      <c r="C95" s="21">
        <f>22053</f>
        <v>22053</v>
      </c>
      <c r="D95" s="21">
        <f t="shared" si="17"/>
        <v>125237</v>
      </c>
      <c r="E95" s="21">
        <f t="shared" si="18"/>
        <v>122.3017578125</v>
      </c>
    </row>
    <row r="96">
      <c r="A96" s="21">
        <f>22898</f>
        <v>22898</v>
      </c>
      <c r="B96" s="21">
        <f t="shared" si="16"/>
        <v>0</v>
      </c>
      <c r="C96" s="21">
        <f>22291</f>
        <v>22291</v>
      </c>
      <c r="D96" s="21">
        <f t="shared" si="17"/>
        <v>125237</v>
      </c>
      <c r="E96" s="21">
        <f t="shared" si="18"/>
        <v>122.3017578125</v>
      </c>
    </row>
    <row r="97">
      <c r="A97" s="21">
        <f>23115</f>
        <v>23115</v>
      </c>
      <c r="B97" s="21">
        <f t="shared" si="16"/>
        <v>0</v>
      </c>
      <c r="C97" s="21">
        <f>22498</f>
        <v>22498</v>
      </c>
      <c r="D97" s="21">
        <f t="shared" si="17"/>
        <v>125237</v>
      </c>
      <c r="E97" s="21">
        <f t="shared" si="18"/>
        <v>122.3017578125</v>
      </c>
    </row>
    <row r="98">
      <c r="A98" s="21">
        <f>23332</f>
        <v>23332</v>
      </c>
      <c r="B98" s="21">
        <f t="shared" si="16"/>
        <v>0</v>
      </c>
      <c r="C98" s="21">
        <f>22705</f>
        <v>22705</v>
      </c>
      <c r="D98" s="21">
        <f t="shared" si="17"/>
        <v>125237</v>
      </c>
      <c r="E98" s="21">
        <f t="shared" si="18"/>
        <v>122.3017578125</v>
      </c>
    </row>
    <row r="99">
      <c r="A99" s="21">
        <f>23545</f>
        <v>23545</v>
      </c>
      <c r="B99" s="21">
        <f t="shared" si="16"/>
        <v>0</v>
      </c>
      <c r="C99" s="21">
        <f>22911</f>
        <v>22911</v>
      </c>
      <c r="D99" s="21">
        <f t="shared" si="17"/>
        <v>125237</v>
      </c>
      <c r="E99" s="21">
        <f t="shared" si="18"/>
        <v>122.3017578125</v>
      </c>
    </row>
    <row r="100">
      <c r="A100" s="21">
        <f>23765</f>
        <v>23765</v>
      </c>
      <c r="B100" s="21">
        <f t="shared" si="16"/>
        <v>0</v>
      </c>
      <c r="C100" s="21">
        <f>23104</f>
        <v>23104</v>
      </c>
      <c r="D100" s="21">
        <f t="shared" si="17"/>
        <v>125237</v>
      </c>
      <c r="E100" s="21">
        <f t="shared" si="18"/>
        <v>122.3017578125</v>
      </c>
    </row>
    <row r="101">
      <c r="A101" s="21">
        <f>24005</f>
        <v>24005</v>
      </c>
      <c r="B101" s="21">
        <f t="shared" si="16"/>
        <v>0</v>
      </c>
      <c r="C101" s="21">
        <f>23297</f>
        <v>23297</v>
      </c>
      <c r="D101" s="21">
        <f t="shared" si="17"/>
        <v>125237</v>
      </c>
      <c r="E101" s="21">
        <f t="shared" si="18"/>
        <v>122.3017578125</v>
      </c>
    </row>
    <row r="102">
      <c r="A102" s="21">
        <f>24222</f>
        <v>24222</v>
      </c>
      <c r="B102" s="21">
        <f>7</f>
        <v>7</v>
      </c>
      <c r="C102" s="21">
        <f>23504</f>
        <v>23504</v>
      </c>
      <c r="D102" s="21">
        <f t="shared" si="17"/>
        <v>125237</v>
      </c>
      <c r="E102" s="21">
        <f t="shared" si="18"/>
        <v>122.3017578125</v>
      </c>
    </row>
    <row r="103">
      <c r="A103" s="21">
        <f>24488</f>
        <v>24488</v>
      </c>
      <c r="B103" s="21">
        <f>9</f>
        <v>9</v>
      </c>
      <c r="C103" s="21">
        <f>23723</f>
        <v>23723</v>
      </c>
      <c r="D103" s="21">
        <f t="shared" si="17"/>
        <v>125237</v>
      </c>
      <c r="E103" s="21">
        <f t="shared" si="18"/>
        <v>122.3017578125</v>
      </c>
    </row>
    <row r="104">
      <c r="A104" s="21">
        <f>24699</f>
        <v>24699</v>
      </c>
      <c r="B104" s="21">
        <f t="shared" ref="B104:B114" si="19">0</f>
        <v>0</v>
      </c>
      <c r="C104" s="21">
        <f>23981</f>
        <v>23981</v>
      </c>
      <c r="D104" s="21">
        <f t="shared" si="17"/>
        <v>125237</v>
      </c>
      <c r="E104" s="21">
        <f t="shared" si="18"/>
        <v>122.3017578125</v>
      </c>
    </row>
    <row r="105">
      <c r="A105" s="21">
        <f>24894</f>
        <v>24894</v>
      </c>
      <c r="B105" s="21">
        <f t="shared" si="19"/>
        <v>0</v>
      </c>
      <c r="C105" s="21">
        <f>24204</f>
        <v>24204</v>
      </c>
      <c r="D105" s="21">
        <f>125241</f>
        <v>125241</v>
      </c>
      <c r="E105" s="21">
        <f>122.3056640625</f>
        <v>122.3056640625</v>
      </c>
    </row>
    <row r="106">
      <c r="A106" s="21">
        <f>25132</f>
        <v>25132</v>
      </c>
      <c r="B106" s="21">
        <f t="shared" si="19"/>
        <v>0</v>
      </c>
      <c r="C106" s="21">
        <f>24465</f>
        <v>24465</v>
      </c>
      <c r="D106" s="21">
        <f>125823</f>
        <v>125823</v>
      </c>
      <c r="E106" s="21">
        <f>122.8740234375</f>
        <v>122.8740234375</v>
      </c>
    </row>
    <row r="107">
      <c r="A107" s="21">
        <f>25346</f>
        <v>25346</v>
      </c>
      <c r="B107" s="21">
        <f t="shared" si="19"/>
        <v>0</v>
      </c>
      <c r="C107" s="21">
        <f>24696</f>
        <v>24696</v>
      </c>
      <c r="D107" s="21">
        <f t="shared" ref="D107:D117" si="20">125937</f>
        <v>125937</v>
      </c>
      <c r="E107" s="21">
        <f t="shared" ref="E107:E117" si="21">122.9853515625</f>
        <v>122.9853515625</v>
      </c>
    </row>
    <row r="108">
      <c r="A108" s="21">
        <f>25561</f>
        <v>25561</v>
      </c>
      <c r="B108" s="21">
        <f t="shared" si="19"/>
        <v>0</v>
      </c>
      <c r="C108" s="21">
        <f>24909</f>
        <v>24909</v>
      </c>
      <c r="D108" s="21">
        <f t="shared" si="20"/>
        <v>125937</v>
      </c>
      <c r="E108" s="21">
        <f t="shared" si="21"/>
        <v>122.9853515625</v>
      </c>
    </row>
    <row r="109">
      <c r="A109" s="21">
        <f>25806</f>
        <v>25806</v>
      </c>
      <c r="B109" s="21">
        <f t="shared" si="19"/>
        <v>0</v>
      </c>
      <c r="C109" s="21">
        <f>25115</f>
        <v>25115</v>
      </c>
      <c r="D109" s="21">
        <f t="shared" si="20"/>
        <v>125937</v>
      </c>
      <c r="E109" s="21">
        <f t="shared" si="21"/>
        <v>122.9853515625</v>
      </c>
    </row>
    <row r="110">
      <c r="A110" s="21">
        <f>26021</f>
        <v>26021</v>
      </c>
      <c r="B110" s="21">
        <f t="shared" si="19"/>
        <v>0</v>
      </c>
      <c r="C110" s="21">
        <f>25334</f>
        <v>25334</v>
      </c>
      <c r="D110" s="21">
        <f t="shared" si="20"/>
        <v>125937</v>
      </c>
      <c r="E110" s="21">
        <f t="shared" si="21"/>
        <v>122.9853515625</v>
      </c>
    </row>
    <row r="111">
      <c r="A111" s="21">
        <f>26254</f>
        <v>26254</v>
      </c>
      <c r="B111" s="21">
        <f t="shared" si="19"/>
        <v>0</v>
      </c>
      <c r="C111" s="21">
        <f>25548</f>
        <v>25548</v>
      </c>
      <c r="D111" s="21">
        <f t="shared" si="20"/>
        <v>125937</v>
      </c>
      <c r="E111" s="21">
        <f t="shared" si="21"/>
        <v>122.9853515625</v>
      </c>
    </row>
    <row r="112">
      <c r="A112" s="21">
        <f>26474</f>
        <v>26474</v>
      </c>
      <c r="B112" s="21">
        <f t="shared" si="19"/>
        <v>0</v>
      </c>
      <c r="C112" s="21">
        <f>25802</f>
        <v>25802</v>
      </c>
      <c r="D112" s="21">
        <f t="shared" si="20"/>
        <v>125937</v>
      </c>
      <c r="E112" s="21">
        <f t="shared" si="21"/>
        <v>122.9853515625</v>
      </c>
    </row>
    <row r="113">
      <c r="A113" s="21">
        <f>26707</f>
        <v>26707</v>
      </c>
      <c r="B113" s="21">
        <f t="shared" si="19"/>
        <v>0</v>
      </c>
      <c r="C113" s="21">
        <f>26026</f>
        <v>26026</v>
      </c>
      <c r="D113" s="21">
        <f t="shared" si="20"/>
        <v>125937</v>
      </c>
      <c r="E113" s="21">
        <f t="shared" si="21"/>
        <v>122.9853515625</v>
      </c>
    </row>
    <row r="114">
      <c r="A114" s="21">
        <f>26947</f>
        <v>26947</v>
      </c>
      <c r="B114" s="21">
        <f t="shared" si="19"/>
        <v>0</v>
      </c>
      <c r="C114" s="21">
        <f>26236</f>
        <v>26236</v>
      </c>
      <c r="D114" s="21">
        <f t="shared" si="20"/>
        <v>125937</v>
      </c>
      <c r="E114" s="21">
        <f t="shared" si="21"/>
        <v>122.9853515625</v>
      </c>
    </row>
    <row r="115">
      <c r="A115" s="21">
        <f>27167</f>
        <v>27167</v>
      </c>
      <c r="B115" s="21">
        <f>3</f>
        <v>3</v>
      </c>
      <c r="C115" s="21">
        <f>26453</f>
        <v>26453</v>
      </c>
      <c r="D115" s="21">
        <f t="shared" si="20"/>
        <v>125937</v>
      </c>
      <c r="E115" s="21">
        <f t="shared" si="21"/>
        <v>122.9853515625</v>
      </c>
    </row>
    <row r="116">
      <c r="A116" s="21">
        <f>27382</f>
        <v>27382</v>
      </c>
      <c r="B116" s="21">
        <f t="shared" ref="B116:B127" si="22">0</f>
        <v>0</v>
      </c>
      <c r="C116" s="21">
        <f>26703</f>
        <v>26703</v>
      </c>
      <c r="D116" s="21">
        <f t="shared" si="20"/>
        <v>125937</v>
      </c>
      <c r="E116" s="21">
        <f t="shared" si="21"/>
        <v>122.9853515625</v>
      </c>
    </row>
    <row r="117">
      <c r="A117" s="21">
        <f>27582</f>
        <v>27582</v>
      </c>
      <c r="B117" s="21">
        <f t="shared" si="22"/>
        <v>0</v>
      </c>
      <c r="C117" s="21">
        <f>26913</f>
        <v>26913</v>
      </c>
      <c r="D117" s="21">
        <f t="shared" si="20"/>
        <v>125937</v>
      </c>
      <c r="E117" s="21">
        <f t="shared" si="21"/>
        <v>122.9853515625</v>
      </c>
    </row>
    <row r="118">
      <c r="A118" s="21">
        <f>27811</f>
        <v>27811</v>
      </c>
      <c r="B118" s="21">
        <f t="shared" si="22"/>
        <v>0</v>
      </c>
      <c r="C118" s="21">
        <f>27126</f>
        <v>27126</v>
      </c>
      <c r="D118" s="21">
        <f>125951</f>
        <v>125951</v>
      </c>
      <c r="E118" s="21">
        <f>122.9990234375</f>
        <v>122.9990234375</v>
      </c>
    </row>
    <row r="119">
      <c r="A119" s="21">
        <f>28036</f>
        <v>28036</v>
      </c>
      <c r="B119" s="21">
        <f t="shared" si="22"/>
        <v>0</v>
      </c>
      <c r="C119" s="21">
        <f>27324</f>
        <v>27324</v>
      </c>
      <c r="D119" s="21">
        <f t="shared" ref="D119:D131" si="23">126003</f>
        <v>126003</v>
      </c>
      <c r="E119" s="21">
        <f t="shared" ref="E119:E131" si="24">123.0498046875</f>
        <v>123.0498046875</v>
      </c>
    </row>
    <row r="120">
      <c r="A120" s="21">
        <f>28252</f>
        <v>28252</v>
      </c>
      <c r="B120" s="21">
        <f t="shared" si="22"/>
        <v>0</v>
      </c>
      <c r="C120" s="21">
        <f>27551</f>
        <v>27551</v>
      </c>
      <c r="D120" s="21">
        <f t="shared" si="23"/>
        <v>126003</v>
      </c>
      <c r="E120" s="21">
        <f t="shared" si="24"/>
        <v>123.0498046875</v>
      </c>
    </row>
    <row r="121">
      <c r="A121" s="21">
        <f>28479</f>
        <v>28479</v>
      </c>
      <c r="B121" s="21">
        <f t="shared" si="22"/>
        <v>0</v>
      </c>
      <c r="C121" s="21">
        <f>27761</f>
        <v>27761</v>
      </c>
      <c r="D121" s="21">
        <f t="shared" si="23"/>
        <v>126003</v>
      </c>
      <c r="E121" s="21">
        <f t="shared" si="24"/>
        <v>123.0498046875</v>
      </c>
    </row>
    <row r="122">
      <c r="A122" s="21">
        <f>28715</f>
        <v>28715</v>
      </c>
      <c r="B122" s="21">
        <f t="shared" si="22"/>
        <v>0</v>
      </c>
      <c r="C122" s="21">
        <f>28018</f>
        <v>28018</v>
      </c>
      <c r="D122" s="21">
        <f t="shared" si="23"/>
        <v>126003</v>
      </c>
      <c r="E122" s="21">
        <f t="shared" si="24"/>
        <v>123.0498046875</v>
      </c>
    </row>
    <row r="123">
      <c r="A123" s="21">
        <f>28919</f>
        <v>28919</v>
      </c>
      <c r="B123" s="21">
        <f t="shared" si="22"/>
        <v>0</v>
      </c>
      <c r="C123" s="21">
        <f>28237</f>
        <v>28237</v>
      </c>
      <c r="D123" s="21">
        <f t="shared" si="23"/>
        <v>126003</v>
      </c>
      <c r="E123" s="21">
        <f t="shared" si="24"/>
        <v>123.0498046875</v>
      </c>
    </row>
    <row r="124">
      <c r="A124" s="21">
        <f>29141</f>
        <v>29141</v>
      </c>
      <c r="B124" s="21">
        <f t="shared" si="22"/>
        <v>0</v>
      </c>
      <c r="C124" s="21">
        <f>28458</f>
        <v>28458</v>
      </c>
      <c r="D124" s="21">
        <f t="shared" si="23"/>
        <v>126003</v>
      </c>
      <c r="E124" s="21">
        <f t="shared" si="24"/>
        <v>123.0498046875</v>
      </c>
    </row>
    <row r="125">
      <c r="A125" s="21">
        <f>29342</f>
        <v>29342</v>
      </c>
      <c r="B125" s="21">
        <f t="shared" si="22"/>
        <v>0</v>
      </c>
      <c r="C125" s="21">
        <f>28703</f>
        <v>28703</v>
      </c>
      <c r="D125" s="21">
        <f t="shared" si="23"/>
        <v>126003</v>
      </c>
      <c r="E125" s="21">
        <f t="shared" si="24"/>
        <v>123.0498046875</v>
      </c>
    </row>
    <row r="126">
      <c r="A126" s="21">
        <f>29554</f>
        <v>29554</v>
      </c>
      <c r="B126" s="21">
        <f t="shared" si="22"/>
        <v>0</v>
      </c>
      <c r="C126" s="21">
        <f>28927</f>
        <v>28927</v>
      </c>
      <c r="D126" s="21">
        <f t="shared" si="23"/>
        <v>126003</v>
      </c>
      <c r="E126" s="21">
        <f t="shared" si="24"/>
        <v>123.0498046875</v>
      </c>
    </row>
    <row r="127">
      <c r="A127" s="21">
        <f>29770</f>
        <v>29770</v>
      </c>
      <c r="B127" s="21">
        <f t="shared" si="22"/>
        <v>0</v>
      </c>
      <c r="C127" s="21">
        <f>29141</f>
        <v>29141</v>
      </c>
      <c r="D127" s="21">
        <f t="shared" si="23"/>
        <v>126003</v>
      </c>
      <c r="E127" s="21">
        <f t="shared" si="24"/>
        <v>123.0498046875</v>
      </c>
    </row>
    <row r="128">
      <c r="A128" s="21">
        <f>29987</f>
        <v>29987</v>
      </c>
      <c r="B128" s="21">
        <f>3</f>
        <v>3</v>
      </c>
      <c r="C128" s="21">
        <f>29361</f>
        <v>29361</v>
      </c>
      <c r="D128" s="21">
        <f t="shared" si="23"/>
        <v>126003</v>
      </c>
      <c r="E128" s="21">
        <f t="shared" si="24"/>
        <v>123.0498046875</v>
      </c>
    </row>
    <row r="129">
      <c r="A129" s="21">
        <f>30214</f>
        <v>30214</v>
      </c>
      <c r="B129" s="21">
        <f>9</f>
        <v>9</v>
      </c>
      <c r="C129" s="21">
        <f>29550</f>
        <v>29550</v>
      </c>
      <c r="D129" s="21">
        <f t="shared" si="23"/>
        <v>126003</v>
      </c>
      <c r="E129" s="21">
        <f t="shared" si="24"/>
        <v>123.0498046875</v>
      </c>
    </row>
    <row r="130">
      <c r="A130" s="21">
        <f>30443</f>
        <v>30443</v>
      </c>
      <c r="B130" s="21">
        <f t="shared" ref="B130:B141" si="25">0</f>
        <v>0</v>
      </c>
      <c r="C130" s="21">
        <f>29746</f>
        <v>29746</v>
      </c>
      <c r="D130" s="21">
        <f t="shared" si="23"/>
        <v>126003</v>
      </c>
      <c r="E130" s="21">
        <f t="shared" si="24"/>
        <v>123.0498046875</v>
      </c>
    </row>
    <row r="131">
      <c r="A131" s="21">
        <f>30655</f>
        <v>30655</v>
      </c>
      <c r="B131" s="21">
        <f t="shared" si="25"/>
        <v>0</v>
      </c>
      <c r="C131" s="21">
        <f>29942</f>
        <v>29942</v>
      </c>
      <c r="D131" s="21">
        <f t="shared" si="23"/>
        <v>126003</v>
      </c>
      <c r="E131" s="21">
        <f t="shared" si="24"/>
        <v>123.0498046875</v>
      </c>
    </row>
    <row r="132">
      <c r="A132" s="21">
        <f>30871</f>
        <v>30871</v>
      </c>
      <c r="B132" s="21">
        <f t="shared" si="25"/>
        <v>0</v>
      </c>
      <c r="C132" s="21">
        <f>30157</f>
        <v>30157</v>
      </c>
      <c r="D132" s="21">
        <f>126019</f>
        <v>126019</v>
      </c>
      <c r="E132" s="21">
        <f>123.0654296875</f>
        <v>123.0654296875</v>
      </c>
    </row>
    <row r="133">
      <c r="A133" s="21">
        <f>31066</f>
        <v>31066</v>
      </c>
      <c r="B133" s="21">
        <f t="shared" si="25"/>
        <v>0</v>
      </c>
      <c r="C133" s="21">
        <f>30354</f>
        <v>30354</v>
      </c>
      <c r="D133" s="21">
        <f>126137</f>
        <v>126137</v>
      </c>
      <c r="E133" s="21">
        <f>123.1806640625</f>
        <v>123.1806640625</v>
      </c>
    </row>
    <row r="134">
      <c r="A134" s="21">
        <f>31280</f>
        <v>31280</v>
      </c>
      <c r="B134" s="21">
        <f t="shared" si="25"/>
        <v>0</v>
      </c>
      <c r="C134" s="21">
        <f>30576</f>
        <v>30576</v>
      </c>
      <c r="D134" s="21">
        <f t="shared" ref="D134:D144" si="26">126221</f>
        <v>126221</v>
      </c>
      <c r="E134" s="21">
        <f t="shared" ref="E134:E144" si="27">123.2626953125</f>
        <v>123.2626953125</v>
      </c>
    </row>
    <row r="135">
      <c r="A135" s="21">
        <f>31504</f>
        <v>31504</v>
      </c>
      <c r="B135" s="21">
        <f t="shared" si="25"/>
        <v>0</v>
      </c>
      <c r="C135" s="21">
        <f>30833</f>
        <v>30833</v>
      </c>
      <c r="D135" s="21">
        <f t="shared" si="26"/>
        <v>126221</v>
      </c>
      <c r="E135" s="21">
        <f t="shared" si="27"/>
        <v>123.2626953125</v>
      </c>
    </row>
    <row r="136">
      <c r="A136" s="21">
        <f>31733</f>
        <v>31733</v>
      </c>
      <c r="B136" s="21">
        <f t="shared" si="25"/>
        <v>0</v>
      </c>
      <c r="C136" s="21">
        <f>31049</f>
        <v>31049</v>
      </c>
      <c r="D136" s="21">
        <f t="shared" si="26"/>
        <v>126221</v>
      </c>
      <c r="E136" s="21">
        <f t="shared" si="27"/>
        <v>123.2626953125</v>
      </c>
    </row>
    <row r="137">
      <c r="A137" s="21">
        <f>31930</f>
        <v>31930</v>
      </c>
      <c r="B137" s="21">
        <f t="shared" si="25"/>
        <v>0</v>
      </c>
      <c r="C137" s="21">
        <f>31260</f>
        <v>31260</v>
      </c>
      <c r="D137" s="21">
        <f t="shared" si="26"/>
        <v>126221</v>
      </c>
      <c r="E137" s="21">
        <f t="shared" si="27"/>
        <v>123.2626953125</v>
      </c>
    </row>
    <row r="138">
      <c r="A138" s="21">
        <f>32158</f>
        <v>32158</v>
      </c>
      <c r="B138" s="21">
        <f t="shared" si="25"/>
        <v>0</v>
      </c>
      <c r="C138" s="21">
        <f>31477</f>
        <v>31477</v>
      </c>
      <c r="D138" s="21">
        <f t="shared" si="26"/>
        <v>126221</v>
      </c>
      <c r="E138" s="21">
        <f t="shared" si="27"/>
        <v>123.2626953125</v>
      </c>
    </row>
    <row r="139">
      <c r="A139" s="21">
        <f>32387</f>
        <v>32387</v>
      </c>
      <c r="B139" s="21">
        <f t="shared" si="25"/>
        <v>0</v>
      </c>
      <c r="C139" s="21">
        <f>31709</f>
        <v>31709</v>
      </c>
      <c r="D139" s="21">
        <f t="shared" si="26"/>
        <v>126221</v>
      </c>
      <c r="E139" s="21">
        <f t="shared" si="27"/>
        <v>123.2626953125</v>
      </c>
    </row>
    <row r="140">
      <c r="A140" s="21">
        <f>32607</f>
        <v>32607</v>
      </c>
      <c r="B140" s="21">
        <f t="shared" si="25"/>
        <v>0</v>
      </c>
      <c r="C140" s="21">
        <f>31941</f>
        <v>31941</v>
      </c>
      <c r="D140" s="21">
        <f t="shared" si="26"/>
        <v>126221</v>
      </c>
      <c r="E140" s="21">
        <f t="shared" si="27"/>
        <v>123.2626953125</v>
      </c>
    </row>
    <row r="141">
      <c r="A141" s="21">
        <f>32846</f>
        <v>32846</v>
      </c>
      <c r="B141" s="21">
        <f t="shared" si="25"/>
        <v>0</v>
      </c>
      <c r="C141" s="21">
        <f>32155</f>
        <v>32155</v>
      </c>
      <c r="D141" s="21">
        <f t="shared" si="26"/>
        <v>126221</v>
      </c>
      <c r="E141" s="21">
        <f t="shared" si="27"/>
        <v>123.2626953125</v>
      </c>
    </row>
    <row r="142">
      <c r="A142" s="21">
        <f>33043</f>
        <v>33043</v>
      </c>
      <c r="B142" s="21">
        <f>3</f>
        <v>3</v>
      </c>
      <c r="C142" s="21">
        <f>32388</f>
        <v>32388</v>
      </c>
      <c r="D142" s="21">
        <f t="shared" si="26"/>
        <v>126221</v>
      </c>
      <c r="E142" s="21">
        <f t="shared" si="27"/>
        <v>123.2626953125</v>
      </c>
    </row>
    <row r="143">
      <c r="A143" s="21">
        <f>33306</f>
        <v>33306</v>
      </c>
      <c r="B143" s="21">
        <f>14</f>
        <v>14</v>
      </c>
      <c r="C143" s="21">
        <f>32603</f>
        <v>32603</v>
      </c>
      <c r="D143" s="21">
        <f t="shared" si="26"/>
        <v>126221</v>
      </c>
      <c r="E143" s="21">
        <f t="shared" si="27"/>
        <v>123.2626953125</v>
      </c>
    </row>
    <row r="144">
      <c r="A144" s="21">
        <f>33553</f>
        <v>33553</v>
      </c>
      <c r="B144" s="21">
        <f t="shared" ref="B144:B156" si="28">0</f>
        <v>0</v>
      </c>
      <c r="C144" s="21">
        <f>32841</f>
        <v>32841</v>
      </c>
      <c r="D144" s="21">
        <f t="shared" si="26"/>
        <v>126221</v>
      </c>
      <c r="E144" s="21">
        <f t="shared" si="27"/>
        <v>123.2626953125</v>
      </c>
    </row>
    <row r="145">
      <c r="A145" s="21">
        <f>33760</f>
        <v>33760</v>
      </c>
      <c r="B145" s="21">
        <f t="shared" si="28"/>
        <v>0</v>
      </c>
      <c r="C145" s="21">
        <f>33095</f>
        <v>33095</v>
      </c>
      <c r="D145" s="21">
        <f>126229</f>
        <v>126229</v>
      </c>
      <c r="E145" s="21">
        <f>123.2705078125</f>
        <v>123.2705078125</v>
      </c>
    </row>
    <row r="146">
      <c r="A146" s="21">
        <f>33978</f>
        <v>33978</v>
      </c>
      <c r="B146" s="21">
        <f t="shared" si="28"/>
        <v>0</v>
      </c>
      <c r="C146" s="21">
        <f>33310</f>
        <v>33310</v>
      </c>
      <c r="D146" s="21">
        <f>126415</f>
        <v>126415</v>
      </c>
      <c r="E146" s="21">
        <f>123.4521484375</f>
        <v>123.4521484375</v>
      </c>
    </row>
    <row r="147">
      <c r="A147" s="21">
        <f>34198</f>
        <v>34198</v>
      </c>
      <c r="B147" s="21">
        <f t="shared" si="28"/>
        <v>0</v>
      </c>
      <c r="C147" s="21">
        <f>33530</f>
        <v>33530</v>
      </c>
      <c r="D147" s="21">
        <f t="shared" ref="D147:D159" si="29">126467</f>
        <v>126467</v>
      </c>
      <c r="E147" s="21">
        <f t="shared" ref="E147:E159" si="30">123.5029296875</f>
        <v>123.5029296875</v>
      </c>
    </row>
    <row r="148">
      <c r="A148" s="21">
        <f>34417</f>
        <v>34417</v>
      </c>
      <c r="B148" s="21">
        <f t="shared" si="28"/>
        <v>0</v>
      </c>
      <c r="C148" s="21">
        <f>33752</f>
        <v>33752</v>
      </c>
      <c r="D148" s="21">
        <f t="shared" si="29"/>
        <v>126467</v>
      </c>
      <c r="E148" s="21">
        <f t="shared" si="30"/>
        <v>123.5029296875</v>
      </c>
    </row>
    <row r="149">
      <c r="A149" s="21">
        <f>34618</f>
        <v>34618</v>
      </c>
      <c r="B149" s="21">
        <f t="shared" si="28"/>
        <v>0</v>
      </c>
      <c r="C149" s="21">
        <f>33971</f>
        <v>33971</v>
      </c>
      <c r="D149" s="21">
        <f t="shared" si="29"/>
        <v>126467</v>
      </c>
      <c r="E149" s="21">
        <f t="shared" si="30"/>
        <v>123.5029296875</v>
      </c>
    </row>
    <row r="150">
      <c r="A150" s="21">
        <f>34839</f>
        <v>34839</v>
      </c>
      <c r="B150" s="21">
        <f t="shared" si="28"/>
        <v>0</v>
      </c>
      <c r="C150" s="21">
        <f>34184</f>
        <v>34184</v>
      </c>
      <c r="D150" s="21">
        <f t="shared" si="29"/>
        <v>126467</v>
      </c>
      <c r="E150" s="21">
        <f t="shared" si="30"/>
        <v>123.5029296875</v>
      </c>
    </row>
    <row r="151">
      <c r="A151" s="21">
        <f>35069</f>
        <v>35069</v>
      </c>
      <c r="B151" s="21">
        <f t="shared" si="28"/>
        <v>0</v>
      </c>
      <c r="C151" s="21">
        <f>34391</f>
        <v>34391</v>
      </c>
      <c r="D151" s="21">
        <f t="shared" si="29"/>
        <v>126467</v>
      </c>
      <c r="E151" s="21">
        <f t="shared" si="30"/>
        <v>123.5029296875</v>
      </c>
    </row>
    <row r="152">
      <c r="A152" s="21">
        <f>35273</f>
        <v>35273</v>
      </c>
      <c r="B152" s="21">
        <f t="shared" si="28"/>
        <v>0</v>
      </c>
      <c r="C152" s="21">
        <f>34601</f>
        <v>34601</v>
      </c>
      <c r="D152" s="21">
        <f t="shared" si="29"/>
        <v>126467</v>
      </c>
      <c r="E152" s="21">
        <f t="shared" si="30"/>
        <v>123.5029296875</v>
      </c>
    </row>
    <row r="153">
      <c r="A153" s="21">
        <f>35495</f>
        <v>35495</v>
      </c>
      <c r="B153" s="21">
        <f t="shared" si="28"/>
        <v>0</v>
      </c>
      <c r="C153" s="21">
        <f>34822</f>
        <v>34822</v>
      </c>
      <c r="D153" s="21">
        <f t="shared" si="29"/>
        <v>126467</v>
      </c>
      <c r="E153" s="21">
        <f t="shared" si="30"/>
        <v>123.5029296875</v>
      </c>
    </row>
    <row r="154">
      <c r="A154" s="21">
        <f>35719</f>
        <v>35719</v>
      </c>
      <c r="B154" s="21">
        <f t="shared" si="28"/>
        <v>0</v>
      </c>
      <c r="C154" s="21">
        <f>35059</f>
        <v>35059</v>
      </c>
      <c r="D154" s="21">
        <f t="shared" si="29"/>
        <v>126467</v>
      </c>
      <c r="E154" s="21">
        <f t="shared" si="30"/>
        <v>123.5029296875</v>
      </c>
    </row>
    <row r="155">
      <c r="A155" s="21">
        <f>35966</f>
        <v>35966</v>
      </c>
      <c r="B155" s="21">
        <f t="shared" si="28"/>
        <v>0</v>
      </c>
      <c r="C155" s="21">
        <f>35270</f>
        <v>35270</v>
      </c>
      <c r="D155" s="21">
        <f t="shared" si="29"/>
        <v>126467</v>
      </c>
      <c r="E155" s="21">
        <f t="shared" si="30"/>
        <v>123.5029296875</v>
      </c>
    </row>
    <row r="156">
      <c r="A156" s="21">
        <f>36226</f>
        <v>36226</v>
      </c>
      <c r="B156" s="21">
        <f t="shared" si="28"/>
        <v>0</v>
      </c>
      <c r="C156" s="21">
        <f>35486</f>
        <v>35486</v>
      </c>
      <c r="D156" s="21">
        <f t="shared" si="29"/>
        <v>126467</v>
      </c>
      <c r="E156" s="21">
        <f t="shared" si="30"/>
        <v>123.5029296875</v>
      </c>
    </row>
    <row r="157">
      <c r="C157" s="21">
        <f>35706</f>
        <v>35706</v>
      </c>
      <c r="D157" s="21">
        <f t="shared" si="29"/>
        <v>126467</v>
      </c>
      <c r="E157" s="21">
        <f t="shared" si="30"/>
        <v>123.5029296875</v>
      </c>
    </row>
    <row r="158">
      <c r="C158" s="21">
        <f>35947</f>
        <v>35947</v>
      </c>
      <c r="D158" s="21">
        <f t="shared" si="29"/>
        <v>126467</v>
      </c>
      <c r="E158" s="21">
        <f t="shared" si="30"/>
        <v>123.5029296875</v>
      </c>
    </row>
    <row r="159">
      <c r="C159" s="21">
        <f>36173</f>
        <v>36173</v>
      </c>
      <c r="D159" s="21">
        <f t="shared" si="29"/>
        <v>126467</v>
      </c>
      <c r="E159" s="21">
        <f t="shared" si="30"/>
        <v>123.5029296875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2016-01-08T15:46:42Z</dcterms:created>
  <dcterms:modified xsi:type="dcterms:W3CDTF">2015-10-22T14:22:29Z</dcterms:modified>
  <cp:lastPrinted>2016-01-08T15:46:42Z</cp:lastPrinted>
</cp:coreProperties>
</file>