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<sst xmlns="http://schemas.openxmlformats.org/spreadsheetml/2006/main" count="8" uniqueCount="8">
  <si>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</si>
  <si>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</si>
  <si>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</si>
  <si>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</si>
  <si>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(144x)</t>
  </si>
  <si>
    <t>AVERAGE TIME BETWEEN MEM TIMESTAMPS (ms) (148x)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</si>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</sst>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Sheet1!$A$2:$A$145</c:f>
              <c:numCache/>
            </c:numRef>
          </c:cat>
          <c:val>
            <c:numRef>
              <c:f>Sheet1!$B$2:$B$145</c:f>
              <c:numCache/>
            </c:numRef>
          </c:val>
          <c:smooth val="0"/>
        </c:ser>
        <c:marker val="1"/>
        <c:axId val="1671507048"/>
        <c:axId val="687059528"/>
      </c:lineChart>
      <c:catAx>
        <c:axId val="16715070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87059528"/>
        <c:crosses val="autoZero"/>
        <c:auto val="1"/>
        <c:lblOffset val="100"/>
        <c:tickLblSkip val="1"/>
        <c:tickMarkSkip val="1"/>
        <c:noMultiLvlLbl val="0"/>
      </c:catAx>
      <c:valAx>
        <c:axId val="68705952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71507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Sheet1!$C$2:$C$149</c:f>
              <c:numCache/>
            </c:numRef>
          </c:cat>
          <c:val>
            <c:numRef>
              <c:f>Sheet1!$E$2:$E$149</c:f>
              <c:numCache/>
            </c:numRef>
          </c:val>
          <c:smooth val="0"/>
        </c:ser>
        <c:marker val="1"/>
        <c:axId val="454305524"/>
        <c:axId val="850551034"/>
      </c:lineChart>
      <c:catAx>
        <c:axId val="4543055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50551034"/>
        <c:crosses val="autoZero"/>
        <c:auto val="1"/>
        <c:lblOffset val="100"/>
        <c:tickLblSkip val="1"/>
        <c:tickMarkSkip val="1"/>
        <c:noMultiLvlLbl val="0"/>
      </c:catAx>
      <c:valAx>
        <c:axId val="85055103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4543055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5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1316</f>
        <v>1316</v>
      </c>
      <c r="B2" s="21">
        <f>16</f>
        <v>16</v>
      </c>
      <c r="C2" s="21">
        <f>1254</f>
        <v>1254</v>
      </c>
      <c r="D2" s="21">
        <f>4741</f>
        <v>4741</v>
      </c>
      <c r="E2" s="21">
        <f>4.6298828125</f>
        <v>4.6298828125</v>
      </c>
      <c r="G2" s="21">
        <f>237</f>
        <v>237</v>
      </c>
    </row>
    <row r="3">
      <c r="A3" s="21">
        <f>1579</f>
        <v>1579</v>
      </c>
      <c r="B3" s="21">
        <f>41</f>
        <v>41</v>
      </c>
      <c r="C3" s="21">
        <f>1453</f>
        <v>1453</v>
      </c>
      <c r="D3" s="21">
        <f>17138</f>
        <v>17138</v>
      </c>
      <c r="E3" s="21">
        <f>16.736328125</f>
        <v>16.736328125</v>
      </c>
    </row>
    <row r="4">
      <c r="A4" s="21">
        <f>1801</f>
        <v>1801</v>
      </c>
      <c r="B4" s="21">
        <f>18</f>
        <v>18</v>
      </c>
      <c r="C4" s="21">
        <f>1650</f>
        <v>1650</v>
      </c>
      <c r="D4" s="21">
        <f>83508</f>
        <v>83508</v>
      </c>
      <c r="E4" s="21">
        <f>81.55078125</f>
        <v>81.55078125</v>
      </c>
      <c r="G4" s="21" t="s">
        <v>5</v>
      </c>
    </row>
    <row r="5">
      <c r="A5" s="21">
        <f>2000</f>
        <v>2000</v>
      </c>
      <c r="B5" s="21">
        <f>41</f>
        <v>41</v>
      </c>
      <c r="C5" s="21">
        <f>1812</f>
        <v>1812</v>
      </c>
      <c r="D5" s="21">
        <f>87034</f>
        <v>87034</v>
      </c>
      <c r="E5" s="21">
        <f>84.994140625</f>
        <v>84.994140625</v>
      </c>
      <c r="G5" s="21">
        <f>233</f>
        <v>233</v>
      </c>
    </row>
    <row r="6">
      <c r="A6" s="21">
        <f>2212</f>
        <v>2212</v>
      </c>
      <c r="B6" s="21">
        <f>0</f>
        <v>0</v>
      </c>
      <c r="C6" s="21">
        <f>1978</f>
        <v>1978</v>
      </c>
      <c r="D6" s="21">
        <f>138497</f>
        <v>138497</v>
      </c>
      <c r="E6" s="21">
        <f>135.2509765625</f>
        <v>135.2509765625</v>
      </c>
    </row>
    <row r="7">
      <c r="A7" s="21">
        <f>2433</f>
        <v>2433</v>
      </c>
      <c r="B7" s="21">
        <f>0</f>
        <v>0</v>
      </c>
      <c r="C7" s="21">
        <f>2177</f>
        <v>2177</v>
      </c>
      <c r="D7" s="21">
        <f>116340</f>
        <v>116340</v>
      </c>
      <c r="E7" s="21">
        <f>113.61328125</f>
        <v>113.61328125</v>
      </c>
    </row>
    <row r="8">
      <c r="A8" s="21">
        <f>2648</f>
        <v>2648</v>
      </c>
      <c r="B8" s="21">
        <f>0</f>
        <v>0</v>
      </c>
      <c r="C8" s="21">
        <f>2401</f>
        <v>2401</v>
      </c>
      <c r="D8" s="21">
        <f>116977</f>
        <v>116977</v>
      </c>
      <c r="E8" s="21">
        <f>114.2353515625</f>
        <v>114.2353515625</v>
      </c>
    </row>
    <row r="9">
      <c r="A9" s="21">
        <f>2841</f>
        <v>2841</v>
      </c>
      <c r="B9" s="21">
        <f>8</f>
        <v>8</v>
      </c>
      <c r="C9" s="21">
        <f>2604</f>
        <v>2604</v>
      </c>
      <c r="D9" s="21">
        <f>116977</f>
        <v>116977</v>
      </c>
      <c r="E9" s="21">
        <f>114.2353515625</f>
        <v>114.2353515625</v>
      </c>
    </row>
    <row r="10">
      <c r="A10" s="21">
        <f>3057</f>
        <v>3057</v>
      </c>
      <c r="B10" s="21">
        <f t="shared" ref="B10:B22" si="0">0</f>
        <v>0</v>
      </c>
      <c r="C10" s="21">
        <f>2800</f>
        <v>2800</v>
      </c>
      <c r="D10" s="21">
        <f>117071</f>
        <v>117071</v>
      </c>
      <c r="E10" s="21">
        <f>114.3271484375</f>
        <v>114.3271484375</v>
      </c>
    </row>
    <row r="11">
      <c r="A11" s="21">
        <f>3282</f>
        <v>3282</v>
      </c>
      <c r="B11" s="21">
        <f t="shared" si="0"/>
        <v>0</v>
      </c>
      <c r="C11" s="21">
        <f>2977</f>
        <v>2977</v>
      </c>
      <c r="D11" s="21">
        <f>117237</f>
        <v>117237</v>
      </c>
      <c r="E11" s="21">
        <f>114.4892578125</f>
        <v>114.4892578125</v>
      </c>
    </row>
    <row r="12">
      <c r="A12" s="21">
        <f>3509</f>
        <v>3509</v>
      </c>
      <c r="B12" s="21">
        <f t="shared" si="0"/>
        <v>0</v>
      </c>
      <c r="C12" s="21">
        <f>3191</f>
        <v>3191</v>
      </c>
      <c r="D12" s="21">
        <f t="shared" ref="D12:D20" si="1">117257</f>
        <v>117257</v>
      </c>
      <c r="E12" s="21">
        <f t="shared" ref="E12:E20" si="2">114.5087890625</f>
        <v>114.5087890625</v>
      </c>
      <c r="H12" s="21" t="s">
        <v>6</v>
      </c>
      <c r="I12" s="21" t="s">
        <v>7</v>
      </c>
      <c r="J12" s="21" t="s">
        <v>8</v>
      </c>
    </row>
    <row r="13">
      <c r="A13" s="21">
        <f>3719</f>
        <v>3719</v>
      </c>
      <c r="B13" s="21">
        <f t="shared" si="0"/>
        <v>0</v>
      </c>
      <c r="C13" s="21">
        <f>3385</f>
        <v>3385</v>
      </c>
      <c r="D13" s="21">
        <f t="shared" si="1"/>
        <v>117257</v>
      </c>
      <c r="E13" s="21">
        <f t="shared" si="2"/>
        <v>114.5087890625</v>
      </c>
      <c r="H13" s="21">
        <f>AVERAGE(E8:E25)</f>
        <v>114.472384982639</v>
      </c>
      <c r="I13" s="21">
        <f>MAX(E2:E149)</f>
        <v>135.2509765625</v>
      </c>
      <c r="J13" s="21">
        <v>123</v>
      </c>
    </row>
    <row r="14">
      <c r="A14" s="21">
        <f>3949</f>
        <v>3949</v>
      </c>
      <c r="B14" s="21">
        <f t="shared" si="0"/>
        <v>0</v>
      </c>
      <c r="C14" s="21">
        <f>3566</f>
        <v>3566</v>
      </c>
      <c r="D14" s="21">
        <f t="shared" si="1"/>
        <v>117257</v>
      </c>
      <c r="E14" s="21">
        <f t="shared" si="2"/>
        <v>114.5087890625</v>
      </c>
    </row>
    <row r="15">
      <c r="A15" s="21">
        <f>4191</f>
        <v>4191</v>
      </c>
      <c r="B15" s="21">
        <f t="shared" si="0"/>
        <v>0</v>
      </c>
      <c r="C15" s="21">
        <f>3737</f>
        <v>3737</v>
      </c>
      <c r="D15" s="21">
        <f t="shared" si="1"/>
        <v>117257</v>
      </c>
      <c r="E15" s="21">
        <f t="shared" si="2"/>
        <v>114.5087890625</v>
      </c>
    </row>
    <row r="16">
      <c r="A16" s="21">
        <f>4449</f>
        <v>4449</v>
      </c>
      <c r="B16" s="21">
        <f t="shared" si="0"/>
        <v>0</v>
      </c>
      <c r="C16" s="21">
        <f>3911</f>
        <v>3911</v>
      </c>
      <c r="D16" s="21">
        <f t="shared" si="1"/>
        <v>117257</v>
      </c>
      <c r="E16" s="21">
        <f t="shared" si="2"/>
        <v>114.5087890625</v>
      </c>
    </row>
    <row r="17">
      <c r="A17" s="21">
        <f>4677</f>
        <v>4677</v>
      </c>
      <c r="B17" s="21">
        <f t="shared" si="0"/>
        <v>0</v>
      </c>
      <c r="C17" s="21">
        <f>4111</f>
        <v>4111</v>
      </c>
      <c r="D17" s="21">
        <f t="shared" si="1"/>
        <v>117257</v>
      </c>
      <c r="E17" s="21">
        <f t="shared" si="2"/>
        <v>114.5087890625</v>
      </c>
    </row>
    <row r="18">
      <c r="A18" s="21">
        <f>4896</f>
        <v>4896</v>
      </c>
      <c r="B18" s="21">
        <f t="shared" si="0"/>
        <v>0</v>
      </c>
      <c r="C18" s="21">
        <f>4369</f>
        <v>4369</v>
      </c>
      <c r="D18" s="21">
        <f t="shared" si="1"/>
        <v>117257</v>
      </c>
      <c r="E18" s="21">
        <f t="shared" si="2"/>
        <v>114.5087890625</v>
      </c>
    </row>
    <row r="19">
      <c r="A19" s="21">
        <f>5154</f>
        <v>5154</v>
      </c>
      <c r="B19" s="21">
        <f t="shared" si="0"/>
        <v>0</v>
      </c>
      <c r="C19" s="21">
        <f>4629</f>
        <v>4629</v>
      </c>
      <c r="D19" s="21">
        <f t="shared" si="1"/>
        <v>117257</v>
      </c>
      <c r="E19" s="21">
        <f t="shared" si="2"/>
        <v>114.5087890625</v>
      </c>
    </row>
    <row r="20">
      <c r="A20" s="21">
        <f>5424</f>
        <v>5424</v>
      </c>
      <c r="B20" s="21">
        <f t="shared" si="0"/>
        <v>0</v>
      </c>
      <c r="C20" s="21">
        <f>4837</f>
        <v>4837</v>
      </c>
      <c r="D20" s="21">
        <f t="shared" si="1"/>
        <v>117257</v>
      </c>
      <c r="E20" s="21">
        <f t="shared" si="2"/>
        <v>114.5087890625</v>
      </c>
    </row>
    <row r="21">
      <c r="A21" s="21">
        <f>5647</f>
        <v>5647</v>
      </c>
      <c r="B21" s="21">
        <f t="shared" si="0"/>
        <v>0</v>
      </c>
      <c r="C21" s="21">
        <f>5090</f>
        <v>5090</v>
      </c>
      <c r="D21" s="21">
        <f>117249</f>
        <v>117249</v>
      </c>
      <c r="E21" s="21">
        <f>114.5009765625</f>
        <v>114.5009765625</v>
      </c>
    </row>
    <row r="22">
      <c r="A22" s="21">
        <f>5885</f>
        <v>5885</v>
      </c>
      <c r="B22" s="21">
        <f t="shared" si="0"/>
        <v>0</v>
      </c>
      <c r="C22" s="21">
        <f>5344</f>
        <v>5344</v>
      </c>
      <c r="D22" s="21">
        <f>117249</f>
        <v>117249</v>
      </c>
      <c r="E22" s="21">
        <f>114.5009765625</f>
        <v>114.5009765625</v>
      </c>
    </row>
    <row r="23">
      <c r="A23" s="21">
        <f>6119</f>
        <v>6119</v>
      </c>
      <c r="B23" s="21">
        <f>3</f>
        <v>3</v>
      </c>
      <c r="C23" s="21">
        <f>5559</f>
        <v>5559</v>
      </c>
      <c r="D23" s="21">
        <f>117249</f>
        <v>117249</v>
      </c>
      <c r="E23" s="21">
        <f>114.5009765625</f>
        <v>114.5009765625</v>
      </c>
    </row>
    <row r="24">
      <c r="A24" s="21">
        <f>6331</f>
        <v>6331</v>
      </c>
      <c r="B24" s="21">
        <f>3</f>
        <v>3</v>
      </c>
      <c r="C24" s="21">
        <f>5834</f>
        <v>5834</v>
      </c>
      <c r="D24" s="21">
        <f>117249</f>
        <v>117249</v>
      </c>
      <c r="E24" s="21">
        <f>114.5009765625</f>
        <v>114.5009765625</v>
      </c>
    </row>
    <row r="25">
      <c r="A25" s="21">
        <f>6569</f>
        <v>6569</v>
      </c>
      <c r="B25" s="21">
        <f>36</f>
        <v>36</v>
      </c>
      <c r="C25" s="21">
        <f>6097</f>
        <v>6097</v>
      </c>
      <c r="D25" s="21">
        <f>117384</f>
        <v>117384</v>
      </c>
      <c r="E25" s="21">
        <f>114.6328125</f>
        <v>114.6328125</v>
      </c>
    </row>
    <row r="26">
      <c r="A26" s="21">
        <f>6762</f>
        <v>6762</v>
      </c>
      <c r="B26" s="21">
        <f>8</f>
        <v>8</v>
      </c>
      <c r="C26" s="21">
        <f>6330</f>
        <v>6330</v>
      </c>
      <c r="D26" s="21">
        <f>118678</f>
        <v>118678</v>
      </c>
      <c r="E26" s="21">
        <f>115.896484375</f>
        <v>115.896484375</v>
      </c>
    </row>
    <row r="27">
      <c r="A27" s="21">
        <f>6958</f>
        <v>6958</v>
      </c>
      <c r="B27" s="21">
        <f t="shared" ref="B27:B38" si="3">0</f>
        <v>0</v>
      </c>
      <c r="C27" s="21">
        <f>6549</f>
        <v>6549</v>
      </c>
      <c r="D27" s="21">
        <f>118896</f>
        <v>118896</v>
      </c>
      <c r="E27" s="21">
        <f>116.109375</f>
        <v>116.109375</v>
      </c>
    </row>
    <row r="28">
      <c r="A28" s="21">
        <f>7213</f>
        <v>7213</v>
      </c>
      <c r="B28" s="21">
        <f t="shared" si="3"/>
        <v>0</v>
      </c>
      <c r="C28" s="21">
        <f>6749</f>
        <v>6749</v>
      </c>
      <c r="D28" s="21">
        <f>121412</f>
        <v>121412</v>
      </c>
      <c r="E28" s="21">
        <f>118.56640625</f>
        <v>118.56640625</v>
      </c>
    </row>
    <row r="29">
      <c r="A29" s="21">
        <f>7462</f>
        <v>7462</v>
      </c>
      <c r="B29" s="21">
        <f t="shared" si="3"/>
        <v>0</v>
      </c>
      <c r="C29" s="21">
        <f>6956</f>
        <v>6956</v>
      </c>
      <c r="D29" s="21">
        <f>122444</f>
        <v>122444</v>
      </c>
      <c r="E29" s="21">
        <f>119.57421875</f>
        <v>119.57421875</v>
      </c>
    </row>
    <row r="30">
      <c r="A30" s="21">
        <f>7675</f>
        <v>7675</v>
      </c>
      <c r="B30" s="21">
        <f t="shared" si="3"/>
        <v>0</v>
      </c>
      <c r="C30" s="21">
        <f>7201</f>
        <v>7201</v>
      </c>
      <c r="D30" s="21">
        <f>122444</f>
        <v>122444</v>
      </c>
      <c r="E30" s="21">
        <f>119.57421875</f>
        <v>119.57421875</v>
      </c>
    </row>
    <row r="31">
      <c r="A31" s="21">
        <f>7898</f>
        <v>7898</v>
      </c>
      <c r="B31" s="21">
        <f t="shared" si="3"/>
        <v>0</v>
      </c>
      <c r="C31" s="21">
        <f>7423</f>
        <v>7423</v>
      </c>
      <c r="D31" s="21">
        <f>122444</f>
        <v>122444</v>
      </c>
      <c r="E31" s="21">
        <f>119.57421875</f>
        <v>119.57421875</v>
      </c>
    </row>
    <row r="32">
      <c r="A32" s="21">
        <f>8121</f>
        <v>8121</v>
      </c>
      <c r="B32" s="21">
        <f t="shared" si="3"/>
        <v>0</v>
      </c>
      <c r="C32" s="21">
        <f>7637</f>
        <v>7637</v>
      </c>
      <c r="D32" s="21">
        <f t="shared" ref="D32:D42" si="4">122456</f>
        <v>122456</v>
      </c>
      <c r="E32" s="21">
        <f t="shared" ref="E32:E42" si="5">119.5859375</f>
        <v>119.5859375</v>
      </c>
    </row>
    <row r="33">
      <c r="A33" s="21">
        <f>8346</f>
        <v>8346</v>
      </c>
      <c r="B33" s="21">
        <f t="shared" si="3"/>
        <v>0</v>
      </c>
      <c r="C33" s="21">
        <f>7829</f>
        <v>7829</v>
      </c>
      <c r="D33" s="21">
        <f t="shared" si="4"/>
        <v>122456</v>
      </c>
      <c r="E33" s="21">
        <f t="shared" si="5"/>
        <v>119.5859375</v>
      </c>
    </row>
    <row r="34">
      <c r="A34" s="21">
        <f>8581</f>
        <v>8581</v>
      </c>
      <c r="B34" s="21">
        <f t="shared" si="3"/>
        <v>0</v>
      </c>
      <c r="C34" s="21">
        <f>8030</f>
        <v>8030</v>
      </c>
      <c r="D34" s="21">
        <f t="shared" si="4"/>
        <v>122456</v>
      </c>
      <c r="E34" s="21">
        <f t="shared" si="5"/>
        <v>119.5859375</v>
      </c>
    </row>
    <row r="35">
      <c r="A35" s="21">
        <f>8816</f>
        <v>8816</v>
      </c>
      <c r="B35" s="21">
        <f t="shared" si="3"/>
        <v>0</v>
      </c>
      <c r="C35" s="21">
        <f>8238</f>
        <v>8238</v>
      </c>
      <c r="D35" s="21">
        <f t="shared" si="4"/>
        <v>122456</v>
      </c>
      <c r="E35" s="21">
        <f t="shared" si="5"/>
        <v>119.5859375</v>
      </c>
    </row>
    <row r="36">
      <c r="A36" s="21">
        <f>9019</f>
        <v>9019</v>
      </c>
      <c r="B36" s="21">
        <f t="shared" si="3"/>
        <v>0</v>
      </c>
      <c r="C36" s="21">
        <f>8435</f>
        <v>8435</v>
      </c>
      <c r="D36" s="21">
        <f t="shared" si="4"/>
        <v>122456</v>
      </c>
      <c r="E36" s="21">
        <f t="shared" si="5"/>
        <v>119.5859375</v>
      </c>
    </row>
    <row r="37">
      <c r="A37" s="21">
        <f>9276</f>
        <v>9276</v>
      </c>
      <c r="B37" s="21">
        <f t="shared" si="3"/>
        <v>0</v>
      </c>
      <c r="C37" s="21">
        <f>8623</f>
        <v>8623</v>
      </c>
      <c r="D37" s="21">
        <f t="shared" si="4"/>
        <v>122456</v>
      </c>
      <c r="E37" s="21">
        <f t="shared" si="5"/>
        <v>119.5859375</v>
      </c>
    </row>
    <row r="38">
      <c r="A38" s="21">
        <f>9513</f>
        <v>9513</v>
      </c>
      <c r="B38" s="21">
        <f t="shared" si="3"/>
        <v>0</v>
      </c>
      <c r="C38" s="21">
        <f>8806</f>
        <v>8806</v>
      </c>
      <c r="D38" s="21">
        <f t="shared" si="4"/>
        <v>122456</v>
      </c>
      <c r="E38" s="21">
        <f t="shared" si="5"/>
        <v>119.5859375</v>
      </c>
    </row>
    <row r="39">
      <c r="A39" s="21">
        <f>9782</f>
        <v>9782</v>
      </c>
      <c r="B39" s="21">
        <f>5</f>
        <v>5</v>
      </c>
      <c r="C39" s="21">
        <f>9032</f>
        <v>9032</v>
      </c>
      <c r="D39" s="21">
        <f t="shared" si="4"/>
        <v>122456</v>
      </c>
      <c r="E39" s="21">
        <f t="shared" si="5"/>
        <v>119.5859375</v>
      </c>
    </row>
    <row r="40">
      <c r="A40" s="21">
        <f>10038</f>
        <v>10038</v>
      </c>
      <c r="B40" s="21">
        <f>24</f>
        <v>24</v>
      </c>
      <c r="C40" s="21">
        <f>9260</f>
        <v>9260</v>
      </c>
      <c r="D40" s="21">
        <f t="shared" si="4"/>
        <v>122456</v>
      </c>
      <c r="E40" s="21">
        <f t="shared" si="5"/>
        <v>119.5859375</v>
      </c>
    </row>
    <row r="41">
      <c r="A41" s="21">
        <f>10292</f>
        <v>10292</v>
      </c>
      <c r="B41" s="21">
        <f>5</f>
        <v>5</v>
      </c>
      <c r="C41" s="21">
        <f>9496</f>
        <v>9496</v>
      </c>
      <c r="D41" s="21">
        <f t="shared" si="4"/>
        <v>122456</v>
      </c>
      <c r="E41" s="21">
        <f t="shared" si="5"/>
        <v>119.5859375</v>
      </c>
    </row>
    <row r="42">
      <c r="A42" s="21">
        <f>10506</f>
        <v>10506</v>
      </c>
      <c r="B42" s="21">
        <f t="shared" ref="B42:B50" si="6">0</f>
        <v>0</v>
      </c>
      <c r="C42" s="21">
        <f>9766</f>
        <v>9766</v>
      </c>
      <c r="D42" s="21">
        <f t="shared" si="4"/>
        <v>122456</v>
      </c>
      <c r="E42" s="21">
        <f t="shared" si="5"/>
        <v>119.5859375</v>
      </c>
    </row>
    <row r="43">
      <c r="A43" s="21">
        <f>10728</f>
        <v>10728</v>
      </c>
      <c r="B43" s="21">
        <f t="shared" si="6"/>
        <v>0</v>
      </c>
      <c r="C43" s="21">
        <f>10029</f>
        <v>10029</v>
      </c>
      <c r="D43" s="21">
        <f>122964</f>
        <v>122964</v>
      </c>
      <c r="E43" s="21">
        <f>120.08203125</f>
        <v>120.08203125</v>
      </c>
    </row>
    <row r="44">
      <c r="A44" s="21">
        <f>10946</f>
        <v>10946</v>
      </c>
      <c r="B44" s="21">
        <f t="shared" si="6"/>
        <v>0</v>
      </c>
      <c r="C44" s="21">
        <f>10242</f>
        <v>10242</v>
      </c>
      <c r="D44" s="21">
        <f>123902</f>
        <v>123902</v>
      </c>
      <c r="E44" s="21">
        <f>120.998046875</f>
        <v>120.998046875</v>
      </c>
    </row>
    <row r="45">
      <c r="A45" s="21">
        <f>11186</f>
        <v>11186</v>
      </c>
      <c r="B45" s="21">
        <f t="shared" si="6"/>
        <v>0</v>
      </c>
      <c r="C45" s="21">
        <f>10442</f>
        <v>10442</v>
      </c>
      <c r="D45" s="21">
        <f t="shared" ref="D45:D53" si="7">123930</f>
        <v>123930</v>
      </c>
      <c r="E45" s="21">
        <f t="shared" ref="E45:E53" si="8">121.025390625</f>
        <v>121.025390625</v>
      </c>
    </row>
    <row r="46">
      <c r="A46" s="21">
        <f>11403</f>
        <v>11403</v>
      </c>
      <c r="B46" s="21">
        <f t="shared" si="6"/>
        <v>0</v>
      </c>
      <c r="C46" s="21">
        <f>10672</f>
        <v>10672</v>
      </c>
      <c r="D46" s="21">
        <f t="shared" si="7"/>
        <v>123930</v>
      </c>
      <c r="E46" s="21">
        <f t="shared" si="8"/>
        <v>121.025390625</v>
      </c>
    </row>
    <row r="47">
      <c r="A47" s="21">
        <f>11602</f>
        <v>11602</v>
      </c>
      <c r="B47" s="21">
        <f t="shared" si="6"/>
        <v>0</v>
      </c>
      <c r="C47" s="21">
        <f>10932</f>
        <v>10932</v>
      </c>
      <c r="D47" s="21">
        <f t="shared" si="7"/>
        <v>123930</v>
      </c>
      <c r="E47" s="21">
        <f t="shared" si="8"/>
        <v>121.025390625</v>
      </c>
    </row>
    <row r="48">
      <c r="A48" s="21">
        <f>11823</f>
        <v>11823</v>
      </c>
      <c r="B48" s="21">
        <f t="shared" si="6"/>
        <v>0</v>
      </c>
      <c r="C48" s="21">
        <f>11157</f>
        <v>11157</v>
      </c>
      <c r="D48" s="21">
        <f t="shared" si="7"/>
        <v>123930</v>
      </c>
      <c r="E48" s="21">
        <f t="shared" si="8"/>
        <v>121.025390625</v>
      </c>
    </row>
    <row r="49">
      <c r="A49" s="21">
        <f>12042</f>
        <v>12042</v>
      </c>
      <c r="B49" s="21">
        <f t="shared" si="6"/>
        <v>0</v>
      </c>
      <c r="C49" s="21">
        <f>11366</f>
        <v>11366</v>
      </c>
      <c r="D49" s="21">
        <f t="shared" si="7"/>
        <v>123930</v>
      </c>
      <c r="E49" s="21">
        <f t="shared" si="8"/>
        <v>121.025390625</v>
      </c>
    </row>
    <row r="50">
      <c r="A50" s="21">
        <f>12261</f>
        <v>12261</v>
      </c>
      <c r="B50" s="21">
        <f t="shared" si="6"/>
        <v>0</v>
      </c>
      <c r="C50" s="21">
        <f>11570</f>
        <v>11570</v>
      </c>
      <c r="D50" s="21">
        <f t="shared" si="7"/>
        <v>123930</v>
      </c>
      <c r="E50" s="21">
        <f t="shared" si="8"/>
        <v>121.025390625</v>
      </c>
    </row>
    <row r="51">
      <c r="A51" s="21">
        <f>12459</f>
        <v>12459</v>
      </c>
      <c r="B51" s="21">
        <f>7</f>
        <v>7</v>
      </c>
      <c r="C51" s="21">
        <f>11783</f>
        <v>11783</v>
      </c>
      <c r="D51" s="21">
        <f t="shared" si="7"/>
        <v>123930</v>
      </c>
      <c r="E51" s="21">
        <f t="shared" si="8"/>
        <v>121.025390625</v>
      </c>
    </row>
    <row r="52">
      <c r="A52" s="21">
        <f>12676</f>
        <v>12676</v>
      </c>
      <c r="B52" s="21">
        <f t="shared" ref="B52:B63" si="9">0</f>
        <v>0</v>
      </c>
      <c r="C52" s="21">
        <f>11997</f>
        <v>11997</v>
      </c>
      <c r="D52" s="21">
        <f t="shared" si="7"/>
        <v>123930</v>
      </c>
      <c r="E52" s="21">
        <f t="shared" si="8"/>
        <v>121.025390625</v>
      </c>
    </row>
    <row r="53">
      <c r="A53" s="21">
        <f>12896</f>
        <v>12896</v>
      </c>
      <c r="B53" s="21">
        <f t="shared" si="9"/>
        <v>0</v>
      </c>
      <c r="C53" s="21">
        <f>12222</f>
        <v>12222</v>
      </c>
      <c r="D53" s="21">
        <f t="shared" si="7"/>
        <v>123930</v>
      </c>
      <c r="E53" s="21">
        <f t="shared" si="8"/>
        <v>121.025390625</v>
      </c>
    </row>
    <row r="54">
      <c r="A54" s="21">
        <f>13124</f>
        <v>13124</v>
      </c>
      <c r="B54" s="21">
        <f t="shared" si="9"/>
        <v>0</v>
      </c>
      <c r="C54" s="21">
        <f>12501</f>
        <v>12501</v>
      </c>
      <c r="D54" s="21">
        <f>124014</f>
        <v>124014</v>
      </c>
      <c r="E54" s="21">
        <f>121.107421875</f>
        <v>121.107421875</v>
      </c>
    </row>
    <row r="55">
      <c r="A55" s="21">
        <f>13359</f>
        <v>13359</v>
      </c>
      <c r="B55" s="21">
        <f t="shared" si="9"/>
        <v>0</v>
      </c>
      <c r="C55" s="21">
        <f>12685</f>
        <v>12685</v>
      </c>
      <c r="D55" s="21">
        <f>124072</f>
        <v>124072</v>
      </c>
      <c r="E55" s="21">
        <f>121.1640625</f>
        <v>121.1640625</v>
      </c>
    </row>
    <row r="56">
      <c r="A56" s="21">
        <f>13577</f>
        <v>13577</v>
      </c>
      <c r="B56" s="21">
        <f t="shared" si="9"/>
        <v>0</v>
      </c>
      <c r="C56" s="21">
        <f>12892</f>
        <v>12892</v>
      </c>
      <c r="D56" s="21">
        <f>124072</f>
        <v>124072</v>
      </c>
      <c r="E56" s="21">
        <f>121.1640625</f>
        <v>121.1640625</v>
      </c>
    </row>
    <row r="57">
      <c r="A57" s="21">
        <f>13803</f>
        <v>13803</v>
      </c>
      <c r="B57" s="21">
        <f t="shared" si="9"/>
        <v>0</v>
      </c>
      <c r="C57" s="21">
        <f>13110</f>
        <v>13110</v>
      </c>
      <c r="D57" s="21">
        <f>124072</f>
        <v>124072</v>
      </c>
      <c r="E57" s="21">
        <f>121.1640625</f>
        <v>121.1640625</v>
      </c>
    </row>
    <row r="58">
      <c r="A58" s="21">
        <f>14023</f>
        <v>14023</v>
      </c>
      <c r="B58" s="21">
        <f t="shared" si="9"/>
        <v>0</v>
      </c>
      <c r="C58" s="21">
        <f>13353</f>
        <v>13353</v>
      </c>
      <c r="D58" s="21">
        <f>124072</f>
        <v>124072</v>
      </c>
      <c r="E58" s="21">
        <f>121.1640625</f>
        <v>121.1640625</v>
      </c>
    </row>
    <row r="59">
      <c r="A59" s="21">
        <f>14240</f>
        <v>14240</v>
      </c>
      <c r="B59" s="21">
        <f t="shared" si="9"/>
        <v>0</v>
      </c>
      <c r="C59" s="21">
        <f>13564</f>
        <v>13564</v>
      </c>
      <c r="D59" s="21">
        <f t="shared" ref="D59:D66" si="10">124084</f>
        <v>124084</v>
      </c>
      <c r="E59" s="21">
        <f t="shared" ref="E59:E66" si="11">121.17578125</f>
        <v>121.17578125</v>
      </c>
    </row>
    <row r="60">
      <c r="A60" s="21">
        <f>14467</f>
        <v>14467</v>
      </c>
      <c r="B60" s="21">
        <f t="shared" si="9"/>
        <v>0</v>
      </c>
      <c r="C60" s="21">
        <f>13772</f>
        <v>13772</v>
      </c>
      <c r="D60" s="21">
        <f t="shared" si="10"/>
        <v>124084</v>
      </c>
      <c r="E60" s="21">
        <f t="shared" si="11"/>
        <v>121.17578125</v>
      </c>
    </row>
    <row r="61">
      <c r="A61" s="21">
        <f>14686</f>
        <v>14686</v>
      </c>
      <c r="B61" s="21">
        <f t="shared" si="9"/>
        <v>0</v>
      </c>
      <c r="C61" s="21">
        <f>13987</f>
        <v>13987</v>
      </c>
      <c r="D61" s="21">
        <f t="shared" si="10"/>
        <v>124084</v>
      </c>
      <c r="E61" s="21">
        <f t="shared" si="11"/>
        <v>121.17578125</v>
      </c>
    </row>
    <row r="62">
      <c r="A62" s="21">
        <f>14898</f>
        <v>14898</v>
      </c>
      <c r="B62" s="21">
        <f t="shared" si="9"/>
        <v>0</v>
      </c>
      <c r="C62" s="21">
        <f>14202</f>
        <v>14202</v>
      </c>
      <c r="D62" s="21">
        <f t="shared" si="10"/>
        <v>124084</v>
      </c>
      <c r="E62" s="21">
        <f t="shared" si="11"/>
        <v>121.17578125</v>
      </c>
    </row>
    <row r="63">
      <c r="A63" s="21">
        <f>15094</f>
        <v>15094</v>
      </c>
      <c r="B63" s="21">
        <f t="shared" si="9"/>
        <v>0</v>
      </c>
      <c r="C63" s="21">
        <f>14455</f>
        <v>14455</v>
      </c>
      <c r="D63" s="21">
        <f t="shared" si="10"/>
        <v>124084</v>
      </c>
      <c r="E63" s="21">
        <f t="shared" si="11"/>
        <v>121.17578125</v>
      </c>
    </row>
    <row r="64">
      <c r="A64" s="21">
        <f>15330</f>
        <v>15330</v>
      </c>
      <c r="B64" s="21">
        <f>10</f>
        <v>10</v>
      </c>
      <c r="C64" s="21">
        <f>14668</f>
        <v>14668</v>
      </c>
      <c r="D64" s="21">
        <f t="shared" si="10"/>
        <v>124084</v>
      </c>
      <c r="E64" s="21">
        <f t="shared" si="11"/>
        <v>121.17578125</v>
      </c>
    </row>
    <row r="65">
      <c r="A65" s="21">
        <f>15556</f>
        <v>15556</v>
      </c>
      <c r="B65" s="21">
        <f>6</f>
        <v>6</v>
      </c>
      <c r="C65" s="21">
        <f>14874</f>
        <v>14874</v>
      </c>
      <c r="D65" s="21">
        <f t="shared" si="10"/>
        <v>124084</v>
      </c>
      <c r="E65" s="21">
        <f t="shared" si="11"/>
        <v>121.17578125</v>
      </c>
    </row>
    <row r="66">
      <c r="A66" s="21">
        <f>15751</f>
        <v>15751</v>
      </c>
      <c r="B66" s="21">
        <f t="shared" ref="B66:B73" si="12">0</f>
        <v>0</v>
      </c>
      <c r="C66" s="21">
        <f>15086</f>
        <v>15086</v>
      </c>
      <c r="D66" s="21">
        <f t="shared" si="10"/>
        <v>124084</v>
      </c>
      <c r="E66" s="21">
        <f t="shared" si="11"/>
        <v>121.17578125</v>
      </c>
    </row>
    <row r="67">
      <c r="A67" s="21">
        <f>15981</f>
        <v>15981</v>
      </c>
      <c r="B67" s="21">
        <f t="shared" si="12"/>
        <v>0</v>
      </c>
      <c r="C67" s="21">
        <f>15298</f>
        <v>15298</v>
      </c>
      <c r="D67" s="21">
        <f>124088</f>
        <v>124088</v>
      </c>
      <c r="E67" s="21">
        <f>121.1796875</f>
        <v>121.1796875</v>
      </c>
    </row>
    <row r="68">
      <c r="A68" s="21">
        <f>16200</f>
        <v>16200</v>
      </c>
      <c r="B68" s="21">
        <f t="shared" si="12"/>
        <v>0</v>
      </c>
      <c r="C68" s="21">
        <f>15543</f>
        <v>15543</v>
      </c>
      <c r="D68" s="21">
        <f>124526</f>
        <v>124526</v>
      </c>
      <c r="E68" s="21">
        <f>121.607421875</f>
        <v>121.607421875</v>
      </c>
    </row>
    <row r="69">
      <c r="A69" s="21">
        <f>16414</f>
        <v>16414</v>
      </c>
      <c r="B69" s="21">
        <f t="shared" si="12"/>
        <v>0</v>
      </c>
      <c r="C69" s="21">
        <f>15748</f>
        <v>15748</v>
      </c>
      <c r="D69" s="21">
        <f t="shared" ref="D69:D77" si="13">124544</f>
        <v>124544</v>
      </c>
      <c r="E69" s="21">
        <f t="shared" ref="E69:E77" si="14">121.625</f>
        <v>121.625</v>
      </c>
    </row>
    <row r="70">
      <c r="A70" s="21">
        <f>16631</f>
        <v>16631</v>
      </c>
      <c r="B70" s="21">
        <f t="shared" si="12"/>
        <v>0</v>
      </c>
      <c r="C70" s="21">
        <f>15974</f>
        <v>15974</v>
      </c>
      <c r="D70" s="21">
        <f t="shared" si="13"/>
        <v>124544</v>
      </c>
      <c r="E70" s="21">
        <f t="shared" si="14"/>
        <v>121.625</v>
      </c>
    </row>
    <row r="71">
      <c r="A71" s="21">
        <f>16849</f>
        <v>16849</v>
      </c>
      <c r="B71" s="21">
        <f t="shared" si="12"/>
        <v>0</v>
      </c>
      <c r="C71" s="21">
        <f>16184</f>
        <v>16184</v>
      </c>
      <c r="D71" s="21">
        <f t="shared" si="13"/>
        <v>124544</v>
      </c>
      <c r="E71" s="21">
        <f t="shared" si="14"/>
        <v>121.625</v>
      </c>
    </row>
    <row r="72">
      <c r="A72" s="21">
        <f>17079</f>
        <v>17079</v>
      </c>
      <c r="B72" s="21">
        <f t="shared" si="12"/>
        <v>0</v>
      </c>
      <c r="C72" s="21">
        <f>16392</f>
        <v>16392</v>
      </c>
      <c r="D72" s="21">
        <f t="shared" si="13"/>
        <v>124544</v>
      </c>
      <c r="E72" s="21">
        <f t="shared" si="14"/>
        <v>121.625</v>
      </c>
    </row>
    <row r="73">
      <c r="A73" s="21">
        <f>17296</f>
        <v>17296</v>
      </c>
      <c r="B73" s="21">
        <f t="shared" si="12"/>
        <v>0</v>
      </c>
      <c r="C73" s="21">
        <f>16608</f>
        <v>16608</v>
      </c>
      <c r="D73" s="21">
        <f t="shared" si="13"/>
        <v>124544</v>
      </c>
      <c r="E73" s="21">
        <f t="shared" si="14"/>
        <v>121.625</v>
      </c>
    </row>
    <row r="74">
      <c r="A74" s="21">
        <f>17509</f>
        <v>17509</v>
      </c>
      <c r="B74" s="21">
        <f>3</f>
        <v>3</v>
      </c>
      <c r="C74" s="21">
        <f>16825</f>
        <v>16825</v>
      </c>
      <c r="D74" s="21">
        <f t="shared" si="13"/>
        <v>124544</v>
      </c>
      <c r="E74" s="21">
        <f t="shared" si="14"/>
        <v>121.625</v>
      </c>
    </row>
    <row r="75">
      <c r="A75" s="21">
        <f>17709</f>
        <v>17709</v>
      </c>
      <c r="B75" s="21">
        <f>6</f>
        <v>6</v>
      </c>
      <c r="C75" s="21">
        <f>17063</f>
        <v>17063</v>
      </c>
      <c r="D75" s="21">
        <f t="shared" si="13"/>
        <v>124544</v>
      </c>
      <c r="E75" s="21">
        <f t="shared" si="14"/>
        <v>121.625</v>
      </c>
    </row>
    <row r="76">
      <c r="A76" s="21">
        <f>17952</f>
        <v>17952</v>
      </c>
      <c r="B76" s="21">
        <f>8</f>
        <v>8</v>
      </c>
      <c r="C76" s="21">
        <f>17284</f>
        <v>17284</v>
      </c>
      <c r="D76" s="21">
        <f t="shared" si="13"/>
        <v>124544</v>
      </c>
      <c r="E76" s="21">
        <f t="shared" si="14"/>
        <v>121.625</v>
      </c>
    </row>
    <row r="77">
      <c r="A77" s="21">
        <f>18196</f>
        <v>18196</v>
      </c>
      <c r="B77" s="21">
        <f t="shared" ref="B77:B88" si="15">0</f>
        <v>0</v>
      </c>
      <c r="C77" s="21">
        <f>17505</f>
        <v>17505</v>
      </c>
      <c r="D77" s="21">
        <f t="shared" si="13"/>
        <v>124544</v>
      </c>
      <c r="E77" s="21">
        <f t="shared" si="14"/>
        <v>121.625</v>
      </c>
    </row>
    <row r="78">
      <c r="A78" s="21">
        <f>18423</f>
        <v>18423</v>
      </c>
      <c r="B78" s="21">
        <f t="shared" si="15"/>
        <v>0</v>
      </c>
      <c r="C78" s="21">
        <f>17734</f>
        <v>17734</v>
      </c>
      <c r="D78" s="21">
        <f>125236</f>
        <v>125236</v>
      </c>
      <c r="E78" s="21">
        <f>122.30078125</f>
        <v>122.30078125</v>
      </c>
    </row>
    <row r="79">
      <c r="A79" s="21">
        <f>18657</f>
        <v>18657</v>
      </c>
      <c r="B79" s="21">
        <f t="shared" si="15"/>
        <v>0</v>
      </c>
      <c r="C79" s="21">
        <f>17963</f>
        <v>17963</v>
      </c>
      <c r="D79" s="21">
        <f>124960</f>
        <v>124960</v>
      </c>
      <c r="E79" s="21">
        <f>122.03125</f>
        <v>122.03125</v>
      </c>
    </row>
    <row r="80">
      <c r="A80" s="21">
        <f>18898</f>
        <v>18898</v>
      </c>
      <c r="B80" s="21">
        <f t="shared" si="15"/>
        <v>0</v>
      </c>
      <c r="C80" s="21">
        <f>18173</f>
        <v>18173</v>
      </c>
      <c r="D80" s="21">
        <f t="shared" ref="D80:D91" si="16">124966</f>
        <v>124966</v>
      </c>
      <c r="E80" s="21">
        <f t="shared" ref="E80:E91" si="17">122.037109375</f>
        <v>122.037109375</v>
      </c>
    </row>
    <row r="81">
      <c r="A81" s="21">
        <f>19170</f>
        <v>19170</v>
      </c>
      <c r="B81" s="21">
        <f t="shared" si="15"/>
        <v>0</v>
      </c>
      <c r="C81" s="21">
        <f>18408</f>
        <v>18408</v>
      </c>
      <c r="D81" s="21">
        <f t="shared" si="16"/>
        <v>124966</v>
      </c>
      <c r="E81" s="21">
        <f t="shared" si="17"/>
        <v>122.037109375</v>
      </c>
    </row>
    <row r="82">
      <c r="A82" s="21">
        <f>19420</f>
        <v>19420</v>
      </c>
      <c r="B82" s="21">
        <f t="shared" si="15"/>
        <v>0</v>
      </c>
      <c r="C82" s="21">
        <f>18650</f>
        <v>18650</v>
      </c>
      <c r="D82" s="21">
        <f t="shared" si="16"/>
        <v>124966</v>
      </c>
      <c r="E82" s="21">
        <f t="shared" si="17"/>
        <v>122.037109375</v>
      </c>
    </row>
    <row r="83">
      <c r="A83" s="21">
        <f>19658</f>
        <v>19658</v>
      </c>
      <c r="B83" s="21">
        <f t="shared" si="15"/>
        <v>0</v>
      </c>
      <c r="C83" s="21">
        <f>18897</f>
        <v>18897</v>
      </c>
      <c r="D83" s="21">
        <f t="shared" si="16"/>
        <v>124966</v>
      </c>
      <c r="E83" s="21">
        <f t="shared" si="17"/>
        <v>122.037109375</v>
      </c>
    </row>
    <row r="84">
      <c r="A84" s="21">
        <f>19886</f>
        <v>19886</v>
      </c>
      <c r="B84" s="21">
        <f t="shared" si="15"/>
        <v>0</v>
      </c>
      <c r="C84" s="21">
        <f>19139</f>
        <v>19139</v>
      </c>
      <c r="D84" s="21">
        <f t="shared" si="16"/>
        <v>124966</v>
      </c>
      <c r="E84" s="21">
        <f t="shared" si="17"/>
        <v>122.037109375</v>
      </c>
    </row>
    <row r="85">
      <c r="A85" s="21">
        <f>20146</f>
        <v>20146</v>
      </c>
      <c r="B85" s="21">
        <f t="shared" si="15"/>
        <v>0</v>
      </c>
      <c r="C85" s="21">
        <f>19401</f>
        <v>19401</v>
      </c>
      <c r="D85" s="21">
        <f t="shared" si="16"/>
        <v>124966</v>
      </c>
      <c r="E85" s="21">
        <f t="shared" si="17"/>
        <v>122.037109375</v>
      </c>
    </row>
    <row r="86">
      <c r="A86" s="21">
        <f>20405</f>
        <v>20405</v>
      </c>
      <c r="B86" s="21">
        <f t="shared" si="15"/>
        <v>0</v>
      </c>
      <c r="C86" s="21">
        <f>19641</f>
        <v>19641</v>
      </c>
      <c r="D86" s="21">
        <f t="shared" si="16"/>
        <v>124966</v>
      </c>
      <c r="E86" s="21">
        <f t="shared" si="17"/>
        <v>122.037109375</v>
      </c>
    </row>
    <row r="87">
      <c r="A87" s="21">
        <f>20683</f>
        <v>20683</v>
      </c>
      <c r="B87" s="21">
        <f t="shared" si="15"/>
        <v>0</v>
      </c>
      <c r="C87" s="21">
        <f>19876</f>
        <v>19876</v>
      </c>
      <c r="D87" s="21">
        <f t="shared" si="16"/>
        <v>124966</v>
      </c>
      <c r="E87" s="21">
        <f t="shared" si="17"/>
        <v>122.037109375</v>
      </c>
    </row>
    <row r="88">
      <c r="A88" s="21">
        <f>20994</f>
        <v>20994</v>
      </c>
      <c r="B88" s="21">
        <f t="shared" si="15"/>
        <v>0</v>
      </c>
      <c r="C88" s="21">
        <f>20123</f>
        <v>20123</v>
      </c>
      <c r="D88" s="21">
        <f t="shared" si="16"/>
        <v>124966</v>
      </c>
      <c r="E88" s="21">
        <f t="shared" si="17"/>
        <v>122.037109375</v>
      </c>
    </row>
    <row r="89">
      <c r="A89" s="21">
        <f>21276</f>
        <v>21276</v>
      </c>
      <c r="B89" s="21">
        <f>10</f>
        <v>10</v>
      </c>
      <c r="C89" s="21">
        <f>20389</f>
        <v>20389</v>
      </c>
      <c r="D89" s="21">
        <f t="shared" si="16"/>
        <v>124966</v>
      </c>
      <c r="E89" s="21">
        <f t="shared" si="17"/>
        <v>122.037109375</v>
      </c>
    </row>
    <row r="90">
      <c r="A90" s="21">
        <f>21552</f>
        <v>21552</v>
      </c>
      <c r="B90" s="21">
        <f t="shared" ref="B90:B98" si="18">0</f>
        <v>0</v>
      </c>
      <c r="C90" s="21">
        <f>20665</f>
        <v>20665</v>
      </c>
      <c r="D90" s="21">
        <f t="shared" si="16"/>
        <v>124966</v>
      </c>
      <c r="E90" s="21">
        <f t="shared" si="17"/>
        <v>122.037109375</v>
      </c>
    </row>
    <row r="91">
      <c r="A91" s="21">
        <f>21804</f>
        <v>21804</v>
      </c>
      <c r="B91" s="21">
        <f t="shared" si="18"/>
        <v>0</v>
      </c>
      <c r="C91" s="21">
        <f>20957</f>
        <v>20957</v>
      </c>
      <c r="D91" s="21">
        <f t="shared" si="16"/>
        <v>124966</v>
      </c>
      <c r="E91" s="21">
        <f t="shared" si="17"/>
        <v>122.037109375</v>
      </c>
    </row>
    <row r="92">
      <c r="A92" s="21">
        <f>22064</f>
        <v>22064</v>
      </c>
      <c r="B92" s="21">
        <f t="shared" si="18"/>
        <v>0</v>
      </c>
      <c r="C92" s="21">
        <f>21263</f>
        <v>21263</v>
      </c>
      <c r="D92" s="21">
        <f>125076</f>
        <v>125076</v>
      </c>
      <c r="E92" s="21">
        <f>122.14453125</f>
        <v>122.14453125</v>
      </c>
    </row>
    <row r="93">
      <c r="A93" s="21">
        <f>22316</f>
        <v>22316</v>
      </c>
      <c r="B93" s="21">
        <f t="shared" si="18"/>
        <v>0</v>
      </c>
      <c r="C93" s="21">
        <f>21534</f>
        <v>21534</v>
      </c>
      <c r="D93" s="21">
        <f t="shared" ref="D93:D102" si="19">125828</f>
        <v>125828</v>
      </c>
      <c r="E93" s="21">
        <f t="shared" ref="E93:E102" si="20">122.87890625</f>
        <v>122.87890625</v>
      </c>
    </row>
    <row r="94">
      <c r="A94" s="21">
        <f>22564</f>
        <v>22564</v>
      </c>
      <c r="B94" s="21">
        <f t="shared" si="18"/>
        <v>0</v>
      </c>
      <c r="C94" s="21">
        <f>21779</f>
        <v>21779</v>
      </c>
      <c r="D94" s="21">
        <f t="shared" si="19"/>
        <v>125828</v>
      </c>
      <c r="E94" s="21">
        <f t="shared" si="20"/>
        <v>122.87890625</v>
      </c>
    </row>
    <row r="95">
      <c r="A95" s="21">
        <f>22845</f>
        <v>22845</v>
      </c>
      <c r="B95" s="21">
        <f t="shared" si="18"/>
        <v>0</v>
      </c>
      <c r="C95" s="21">
        <f>22063</f>
        <v>22063</v>
      </c>
      <c r="D95" s="21">
        <f t="shared" si="19"/>
        <v>125828</v>
      </c>
      <c r="E95" s="21">
        <f t="shared" si="20"/>
        <v>122.87890625</v>
      </c>
    </row>
    <row r="96">
      <c r="A96" s="21">
        <f>23113</f>
        <v>23113</v>
      </c>
      <c r="B96" s="21">
        <f t="shared" si="18"/>
        <v>0</v>
      </c>
      <c r="C96" s="21">
        <f>22315</f>
        <v>22315</v>
      </c>
      <c r="D96" s="21">
        <f t="shared" si="19"/>
        <v>125828</v>
      </c>
      <c r="E96" s="21">
        <f t="shared" si="20"/>
        <v>122.87890625</v>
      </c>
    </row>
    <row r="97">
      <c r="A97" s="21">
        <f>23381</f>
        <v>23381</v>
      </c>
      <c r="B97" s="21">
        <f t="shared" si="18"/>
        <v>0</v>
      </c>
      <c r="C97" s="21">
        <f>22538</f>
        <v>22538</v>
      </c>
      <c r="D97" s="21">
        <f t="shared" si="19"/>
        <v>125828</v>
      </c>
      <c r="E97" s="21">
        <f t="shared" si="20"/>
        <v>122.87890625</v>
      </c>
    </row>
    <row r="98">
      <c r="A98" s="21">
        <f>23633</f>
        <v>23633</v>
      </c>
      <c r="B98" s="21">
        <f t="shared" si="18"/>
        <v>0</v>
      </c>
      <c r="C98" s="21">
        <f>22821</f>
        <v>22821</v>
      </c>
      <c r="D98" s="21">
        <f t="shared" si="19"/>
        <v>125828</v>
      </c>
      <c r="E98" s="21">
        <f t="shared" si="20"/>
        <v>122.87890625</v>
      </c>
    </row>
    <row r="99">
      <c r="A99" s="21">
        <f>23917</f>
        <v>23917</v>
      </c>
      <c r="B99" s="21">
        <f>3</f>
        <v>3</v>
      </c>
      <c r="C99" s="21">
        <f>23093</f>
        <v>23093</v>
      </c>
      <c r="D99" s="21">
        <f t="shared" si="19"/>
        <v>125828</v>
      </c>
      <c r="E99" s="21">
        <f t="shared" si="20"/>
        <v>122.87890625</v>
      </c>
    </row>
    <row r="100">
      <c r="A100" s="21">
        <f>24197</f>
        <v>24197</v>
      </c>
      <c r="B100" s="21">
        <f>11</f>
        <v>11</v>
      </c>
      <c r="C100" s="21">
        <f>23349</f>
        <v>23349</v>
      </c>
      <c r="D100" s="21">
        <f t="shared" si="19"/>
        <v>125828</v>
      </c>
      <c r="E100" s="21">
        <f t="shared" si="20"/>
        <v>122.87890625</v>
      </c>
    </row>
    <row r="101">
      <c r="A101" s="21">
        <f>24411</f>
        <v>24411</v>
      </c>
      <c r="B101" s="21">
        <f t="shared" ref="B101:B122" si="21">0</f>
        <v>0</v>
      </c>
      <c r="C101" s="21">
        <f>23608</f>
        <v>23608</v>
      </c>
      <c r="D101" s="21">
        <f t="shared" si="19"/>
        <v>125828</v>
      </c>
      <c r="E101" s="21">
        <f t="shared" si="20"/>
        <v>122.87890625</v>
      </c>
    </row>
    <row r="102">
      <c r="A102" s="21">
        <f>24708</f>
        <v>24708</v>
      </c>
      <c r="B102" s="21">
        <f t="shared" si="21"/>
        <v>0</v>
      </c>
      <c r="C102" s="21">
        <f>23862</f>
        <v>23862</v>
      </c>
      <c r="D102" s="21">
        <f t="shared" si="19"/>
        <v>125828</v>
      </c>
      <c r="E102" s="21">
        <f t="shared" si="20"/>
        <v>122.87890625</v>
      </c>
    </row>
    <row r="103">
      <c r="A103" s="21">
        <f>24971</f>
        <v>24971</v>
      </c>
      <c r="B103" s="21">
        <f t="shared" si="21"/>
        <v>0</v>
      </c>
      <c r="C103" s="21">
        <f>24144</f>
        <v>24144</v>
      </c>
      <c r="D103" s="21">
        <f>125832</f>
        <v>125832</v>
      </c>
      <c r="E103" s="21">
        <f>122.8828125</f>
        <v>122.8828125</v>
      </c>
    </row>
    <row r="104">
      <c r="A104" s="21">
        <f>25209</f>
        <v>25209</v>
      </c>
      <c r="B104" s="21">
        <f t="shared" si="21"/>
        <v>0</v>
      </c>
      <c r="C104" s="21">
        <f>24401</f>
        <v>24401</v>
      </c>
      <c r="D104" s="21">
        <f t="shared" ref="D104:D114" si="22">125948</f>
        <v>125948</v>
      </c>
      <c r="E104" s="21">
        <f t="shared" ref="E104:E114" si="23">122.99609375</f>
        <v>122.99609375</v>
      </c>
    </row>
    <row r="105">
      <c r="A105" s="21">
        <f>25448</f>
        <v>25448</v>
      </c>
      <c r="B105" s="21">
        <f t="shared" si="21"/>
        <v>0</v>
      </c>
      <c r="C105" s="21">
        <f>24687</f>
        <v>24687</v>
      </c>
      <c r="D105" s="21">
        <f t="shared" si="22"/>
        <v>125948</v>
      </c>
      <c r="E105" s="21">
        <f t="shared" si="23"/>
        <v>122.99609375</v>
      </c>
    </row>
    <row r="106">
      <c r="A106" s="21">
        <f>25733</f>
        <v>25733</v>
      </c>
      <c r="B106" s="21">
        <f t="shared" si="21"/>
        <v>0</v>
      </c>
      <c r="C106" s="21">
        <f>24939</f>
        <v>24939</v>
      </c>
      <c r="D106" s="21">
        <f t="shared" si="22"/>
        <v>125948</v>
      </c>
      <c r="E106" s="21">
        <f t="shared" si="23"/>
        <v>122.99609375</v>
      </c>
    </row>
    <row r="107">
      <c r="A107" s="21">
        <f>25975</f>
        <v>25975</v>
      </c>
      <c r="B107" s="21">
        <f t="shared" si="21"/>
        <v>0</v>
      </c>
      <c r="C107" s="21">
        <f>25180</f>
        <v>25180</v>
      </c>
      <c r="D107" s="21">
        <f t="shared" si="22"/>
        <v>125948</v>
      </c>
      <c r="E107" s="21">
        <f t="shared" si="23"/>
        <v>122.99609375</v>
      </c>
    </row>
    <row r="108">
      <c r="A108" s="21">
        <f>26218</f>
        <v>26218</v>
      </c>
      <c r="B108" s="21">
        <f t="shared" si="21"/>
        <v>0</v>
      </c>
      <c r="C108" s="21">
        <f>25429</f>
        <v>25429</v>
      </c>
      <c r="D108" s="21">
        <f t="shared" si="22"/>
        <v>125948</v>
      </c>
      <c r="E108" s="21">
        <f t="shared" si="23"/>
        <v>122.99609375</v>
      </c>
    </row>
    <row r="109">
      <c r="A109" s="21">
        <f>26470</f>
        <v>26470</v>
      </c>
      <c r="B109" s="21">
        <f t="shared" si="21"/>
        <v>0</v>
      </c>
      <c r="C109" s="21">
        <f>25700</f>
        <v>25700</v>
      </c>
      <c r="D109" s="21">
        <f t="shared" si="22"/>
        <v>125948</v>
      </c>
      <c r="E109" s="21">
        <f t="shared" si="23"/>
        <v>122.99609375</v>
      </c>
    </row>
    <row r="110">
      <c r="A110" s="21">
        <f>26728</f>
        <v>26728</v>
      </c>
      <c r="B110" s="21">
        <f t="shared" si="21"/>
        <v>0</v>
      </c>
      <c r="C110" s="21">
        <f>25958</f>
        <v>25958</v>
      </c>
      <c r="D110" s="21">
        <f t="shared" si="22"/>
        <v>125948</v>
      </c>
      <c r="E110" s="21">
        <f t="shared" si="23"/>
        <v>122.99609375</v>
      </c>
    </row>
    <row r="111">
      <c r="A111" s="21">
        <f>26975</f>
        <v>26975</v>
      </c>
      <c r="B111" s="21">
        <f t="shared" si="21"/>
        <v>0</v>
      </c>
      <c r="C111" s="21">
        <f>26203</f>
        <v>26203</v>
      </c>
      <c r="D111" s="21">
        <f t="shared" si="22"/>
        <v>125948</v>
      </c>
      <c r="E111" s="21">
        <f t="shared" si="23"/>
        <v>122.99609375</v>
      </c>
    </row>
    <row r="112">
      <c r="A112" s="21">
        <f>27231</f>
        <v>27231</v>
      </c>
      <c r="B112" s="21">
        <f t="shared" si="21"/>
        <v>0</v>
      </c>
      <c r="C112" s="21">
        <f>26468</f>
        <v>26468</v>
      </c>
      <c r="D112" s="21">
        <f t="shared" si="22"/>
        <v>125948</v>
      </c>
      <c r="E112" s="21">
        <f t="shared" si="23"/>
        <v>122.99609375</v>
      </c>
    </row>
    <row r="113">
      <c r="A113" s="21">
        <f>27506</f>
        <v>27506</v>
      </c>
      <c r="B113" s="21">
        <f t="shared" si="21"/>
        <v>0</v>
      </c>
      <c r="C113" s="21">
        <f>26719</f>
        <v>26719</v>
      </c>
      <c r="D113" s="21">
        <f t="shared" si="22"/>
        <v>125948</v>
      </c>
      <c r="E113" s="21">
        <f t="shared" si="23"/>
        <v>122.99609375</v>
      </c>
    </row>
    <row r="114">
      <c r="A114" s="21">
        <f>27761</f>
        <v>27761</v>
      </c>
      <c r="B114" s="21">
        <f t="shared" si="21"/>
        <v>0</v>
      </c>
      <c r="C114" s="21">
        <f>26963</f>
        <v>26963</v>
      </c>
      <c r="D114" s="21">
        <f t="shared" si="22"/>
        <v>125948</v>
      </c>
      <c r="E114" s="21">
        <f t="shared" si="23"/>
        <v>122.99609375</v>
      </c>
    </row>
    <row r="115">
      <c r="A115" s="21">
        <f>28031</f>
        <v>28031</v>
      </c>
      <c r="B115" s="21">
        <f t="shared" si="21"/>
        <v>0</v>
      </c>
      <c r="C115" s="21">
        <f>27234</f>
        <v>27234</v>
      </c>
      <c r="D115" s="21">
        <f>126006</f>
        <v>126006</v>
      </c>
      <c r="E115" s="21">
        <f>123.052734375</f>
        <v>123.052734375</v>
      </c>
    </row>
    <row r="116">
      <c r="A116" s="21">
        <f>28278</f>
        <v>28278</v>
      </c>
      <c r="B116" s="21">
        <f t="shared" si="21"/>
        <v>0</v>
      </c>
      <c r="C116" s="21">
        <f>27482</f>
        <v>27482</v>
      </c>
      <c r="D116" s="21">
        <f>126006</f>
        <v>126006</v>
      </c>
      <c r="E116" s="21">
        <f>123.052734375</f>
        <v>123.052734375</v>
      </c>
    </row>
    <row r="117">
      <c r="A117" s="21">
        <f>28550</f>
        <v>28550</v>
      </c>
      <c r="B117" s="21">
        <f t="shared" si="21"/>
        <v>0</v>
      </c>
      <c r="C117" s="21">
        <f>27760</f>
        <v>27760</v>
      </c>
      <c r="D117" s="21">
        <f>126006</f>
        <v>126006</v>
      </c>
      <c r="E117" s="21">
        <f>123.052734375</f>
        <v>123.052734375</v>
      </c>
    </row>
    <row r="118">
      <c r="A118" s="21">
        <f>28846</f>
        <v>28846</v>
      </c>
      <c r="B118" s="21">
        <f t="shared" si="21"/>
        <v>0</v>
      </c>
      <c r="C118" s="21">
        <f>28018</f>
        <v>28018</v>
      </c>
      <c r="D118" s="21">
        <f>126006</f>
        <v>126006</v>
      </c>
      <c r="E118" s="21">
        <f>123.052734375</f>
        <v>123.052734375</v>
      </c>
    </row>
    <row r="119">
      <c r="A119" s="21">
        <f>29089</f>
        <v>29089</v>
      </c>
      <c r="B119" s="21">
        <f t="shared" si="21"/>
        <v>0</v>
      </c>
      <c r="C119" s="21">
        <f>28276</f>
        <v>28276</v>
      </c>
      <c r="D119" s="21">
        <f t="shared" ref="D119:D126" si="24">126014</f>
        <v>126014</v>
      </c>
      <c r="E119" s="21">
        <f t="shared" ref="E119:E126" si="25">123.060546875</f>
        <v>123.060546875</v>
      </c>
    </row>
    <row r="120">
      <c r="A120" s="21">
        <f>29342</f>
        <v>29342</v>
      </c>
      <c r="B120" s="21">
        <f t="shared" si="21"/>
        <v>0</v>
      </c>
      <c r="C120" s="21">
        <f>28540</f>
        <v>28540</v>
      </c>
      <c r="D120" s="21">
        <f t="shared" si="24"/>
        <v>126014</v>
      </c>
      <c r="E120" s="21">
        <f t="shared" si="25"/>
        <v>123.060546875</v>
      </c>
    </row>
    <row r="121">
      <c r="A121" s="21">
        <f>29608</f>
        <v>29608</v>
      </c>
      <c r="B121" s="21">
        <f t="shared" si="21"/>
        <v>0</v>
      </c>
      <c r="C121" s="21">
        <f>28817</f>
        <v>28817</v>
      </c>
      <c r="D121" s="21">
        <f t="shared" si="24"/>
        <v>126014</v>
      </c>
      <c r="E121" s="21">
        <f t="shared" si="25"/>
        <v>123.060546875</v>
      </c>
    </row>
    <row r="122">
      <c r="A122" s="21">
        <f>29863</f>
        <v>29863</v>
      </c>
      <c r="B122" s="21">
        <f t="shared" si="21"/>
        <v>0</v>
      </c>
      <c r="C122" s="21">
        <f>29062</f>
        <v>29062</v>
      </c>
      <c r="D122" s="21">
        <f t="shared" si="24"/>
        <v>126014</v>
      </c>
      <c r="E122" s="21">
        <f t="shared" si="25"/>
        <v>123.060546875</v>
      </c>
    </row>
    <row r="123">
      <c r="A123" s="21">
        <f>30121</f>
        <v>30121</v>
      </c>
      <c r="B123" s="21">
        <f>3</f>
        <v>3</v>
      </c>
      <c r="C123" s="21">
        <f>29328</f>
        <v>29328</v>
      </c>
      <c r="D123" s="21">
        <f t="shared" si="24"/>
        <v>126014</v>
      </c>
      <c r="E123" s="21">
        <f t="shared" si="25"/>
        <v>123.060546875</v>
      </c>
    </row>
    <row r="124">
      <c r="A124" s="21">
        <f>30400</f>
        <v>30400</v>
      </c>
      <c r="B124" s="21">
        <f>8</f>
        <v>8</v>
      </c>
      <c r="C124" s="21">
        <f>29593</f>
        <v>29593</v>
      </c>
      <c r="D124" s="21">
        <f t="shared" si="24"/>
        <v>126014</v>
      </c>
      <c r="E124" s="21">
        <f t="shared" si="25"/>
        <v>123.060546875</v>
      </c>
    </row>
    <row r="125">
      <c r="A125" s="21">
        <f>30670</f>
        <v>30670</v>
      </c>
      <c r="B125" s="21">
        <f t="shared" ref="B125:B132" si="26">0</f>
        <v>0</v>
      </c>
      <c r="C125" s="21">
        <f>29855</f>
        <v>29855</v>
      </c>
      <c r="D125" s="21">
        <f t="shared" si="24"/>
        <v>126014</v>
      </c>
      <c r="E125" s="21">
        <f t="shared" si="25"/>
        <v>123.060546875</v>
      </c>
    </row>
    <row r="126">
      <c r="A126" s="21">
        <f>30913</f>
        <v>30913</v>
      </c>
      <c r="B126" s="21">
        <f t="shared" si="26"/>
        <v>0</v>
      </c>
      <c r="C126" s="21">
        <f>30098</f>
        <v>30098</v>
      </c>
      <c r="D126" s="21">
        <f t="shared" si="24"/>
        <v>126014</v>
      </c>
      <c r="E126" s="21">
        <f t="shared" si="25"/>
        <v>123.060546875</v>
      </c>
    </row>
    <row r="127">
      <c r="A127" s="21">
        <f>31170</f>
        <v>31170</v>
      </c>
      <c r="B127" s="21">
        <f t="shared" si="26"/>
        <v>0</v>
      </c>
      <c r="C127" s="21">
        <f>30344</f>
        <v>30344</v>
      </c>
      <c r="D127" s="21">
        <f>126092</f>
        <v>126092</v>
      </c>
      <c r="E127" s="21">
        <f>123.13671875</f>
        <v>123.13671875</v>
      </c>
    </row>
    <row r="128">
      <c r="A128" s="21">
        <f>31426</f>
        <v>31426</v>
      </c>
      <c r="B128" s="21">
        <f t="shared" si="26"/>
        <v>0</v>
      </c>
      <c r="C128" s="21">
        <f>30633</f>
        <v>30633</v>
      </c>
      <c r="D128" s="21">
        <f t="shared" ref="D128:D135" si="27">126192</f>
        <v>126192</v>
      </c>
      <c r="E128" s="21">
        <f t="shared" ref="E128:E135" si="28">123.234375</f>
        <v>123.234375</v>
      </c>
    </row>
    <row r="129">
      <c r="A129" s="21">
        <f>31666</f>
        <v>31666</v>
      </c>
      <c r="B129" s="21">
        <f t="shared" si="26"/>
        <v>0</v>
      </c>
      <c r="C129" s="21">
        <f>30895</f>
        <v>30895</v>
      </c>
      <c r="D129" s="21">
        <f t="shared" si="27"/>
        <v>126192</v>
      </c>
      <c r="E129" s="21">
        <f t="shared" si="28"/>
        <v>123.234375</v>
      </c>
    </row>
    <row r="130">
      <c r="A130" s="21">
        <f>31919</f>
        <v>31919</v>
      </c>
      <c r="B130" s="21">
        <f t="shared" si="26"/>
        <v>0</v>
      </c>
      <c r="C130" s="21">
        <f>31154</f>
        <v>31154</v>
      </c>
      <c r="D130" s="21">
        <f t="shared" si="27"/>
        <v>126192</v>
      </c>
      <c r="E130" s="21">
        <f t="shared" si="28"/>
        <v>123.234375</v>
      </c>
    </row>
    <row r="131">
      <c r="A131" s="21">
        <f>32176</f>
        <v>32176</v>
      </c>
      <c r="B131" s="21">
        <f t="shared" si="26"/>
        <v>0</v>
      </c>
      <c r="C131" s="21">
        <f>31400</f>
        <v>31400</v>
      </c>
      <c r="D131" s="21">
        <f t="shared" si="27"/>
        <v>126192</v>
      </c>
      <c r="E131" s="21">
        <f t="shared" si="28"/>
        <v>123.234375</v>
      </c>
    </row>
    <row r="132">
      <c r="A132" s="21">
        <f>32441</f>
        <v>32441</v>
      </c>
      <c r="B132" s="21">
        <f t="shared" si="26"/>
        <v>0</v>
      </c>
      <c r="C132" s="21">
        <f>31644</f>
        <v>31644</v>
      </c>
      <c r="D132" s="21">
        <f t="shared" si="27"/>
        <v>126192</v>
      </c>
      <c r="E132" s="21">
        <f t="shared" si="28"/>
        <v>123.234375</v>
      </c>
    </row>
    <row r="133">
      <c r="A133" s="21">
        <f>32675</f>
        <v>32675</v>
      </c>
      <c r="B133" s="21">
        <f>14</f>
        <v>14</v>
      </c>
      <c r="C133" s="21">
        <f>31908</f>
        <v>31908</v>
      </c>
      <c r="D133" s="21">
        <f t="shared" si="27"/>
        <v>126192</v>
      </c>
      <c r="E133" s="21">
        <f t="shared" si="28"/>
        <v>123.234375</v>
      </c>
    </row>
    <row r="134">
      <c r="A134" s="21">
        <f>32980</f>
        <v>32980</v>
      </c>
      <c r="B134" s="21">
        <f>2</f>
        <v>2</v>
      </c>
      <c r="C134" s="21">
        <f>32152</f>
        <v>32152</v>
      </c>
      <c r="D134" s="21">
        <f t="shared" si="27"/>
        <v>126192</v>
      </c>
      <c r="E134" s="21">
        <f t="shared" si="28"/>
        <v>123.234375</v>
      </c>
    </row>
    <row r="135">
      <c r="A135" s="21">
        <f>33226</f>
        <v>33226</v>
      </c>
      <c r="B135" s="21">
        <f t="shared" ref="B135:B145" si="29">0</f>
        <v>0</v>
      </c>
      <c r="C135" s="21">
        <f>32424</f>
        <v>32424</v>
      </c>
      <c r="D135" s="21">
        <f t="shared" si="27"/>
        <v>126192</v>
      </c>
      <c r="E135" s="21">
        <f t="shared" si="28"/>
        <v>123.234375</v>
      </c>
    </row>
    <row r="136">
      <c r="A136" s="21">
        <f>33467</f>
        <v>33467</v>
      </c>
      <c r="B136" s="21">
        <f t="shared" si="29"/>
        <v>0</v>
      </c>
      <c r="C136" s="21">
        <f>32712</f>
        <v>32712</v>
      </c>
      <c r="D136" s="21">
        <f>126166</f>
        <v>126166</v>
      </c>
      <c r="E136" s="21">
        <f>123.208984375</f>
        <v>123.208984375</v>
      </c>
    </row>
    <row r="137">
      <c r="A137" s="21">
        <f>33723</f>
        <v>33723</v>
      </c>
      <c r="B137" s="21">
        <f t="shared" si="29"/>
        <v>0</v>
      </c>
      <c r="C137" s="21">
        <f>32955</f>
        <v>32955</v>
      </c>
      <c r="D137" s="21">
        <f>126408</f>
        <v>126408</v>
      </c>
      <c r="E137" s="21">
        <f>123.4453125</f>
        <v>123.4453125</v>
      </c>
    </row>
    <row r="138">
      <c r="A138" s="21">
        <f>33974</f>
        <v>33974</v>
      </c>
      <c r="B138" s="21">
        <f t="shared" si="29"/>
        <v>0</v>
      </c>
      <c r="C138" s="21">
        <f>33222</f>
        <v>33222</v>
      </c>
      <c r="D138" s="21">
        <f t="shared" ref="D138:D149" si="30">126466</f>
        <v>126466</v>
      </c>
      <c r="E138" s="21">
        <f t="shared" ref="E138:E149" si="31">123.501953125</f>
        <v>123.501953125</v>
      </c>
    </row>
    <row r="139">
      <c r="A139" s="21">
        <f>34208</f>
        <v>34208</v>
      </c>
      <c r="B139" s="21">
        <f t="shared" si="29"/>
        <v>0</v>
      </c>
      <c r="C139" s="21">
        <f>33457</f>
        <v>33457</v>
      </c>
      <c r="D139" s="21">
        <f t="shared" si="30"/>
        <v>126466</v>
      </c>
      <c r="E139" s="21">
        <f t="shared" si="31"/>
        <v>123.501953125</v>
      </c>
    </row>
    <row r="140">
      <c r="A140" s="21">
        <f>34427</f>
        <v>34427</v>
      </c>
      <c r="B140" s="21">
        <f t="shared" si="29"/>
        <v>0</v>
      </c>
      <c r="C140" s="21">
        <f>33697</f>
        <v>33697</v>
      </c>
      <c r="D140" s="21">
        <f t="shared" si="30"/>
        <v>126466</v>
      </c>
      <c r="E140" s="21">
        <f t="shared" si="31"/>
        <v>123.501953125</v>
      </c>
    </row>
    <row r="141">
      <c r="A141" s="21">
        <f>34680</f>
        <v>34680</v>
      </c>
      <c r="B141" s="21">
        <f t="shared" si="29"/>
        <v>0</v>
      </c>
      <c r="C141" s="21">
        <f>33935</f>
        <v>33935</v>
      </c>
      <c r="D141" s="21">
        <f t="shared" si="30"/>
        <v>126466</v>
      </c>
      <c r="E141" s="21">
        <f t="shared" si="31"/>
        <v>123.501953125</v>
      </c>
    </row>
    <row r="142">
      <c r="A142" s="21">
        <f>34897</f>
        <v>34897</v>
      </c>
      <c r="B142" s="21">
        <f t="shared" si="29"/>
        <v>0</v>
      </c>
      <c r="C142" s="21">
        <f>34173</f>
        <v>34173</v>
      </c>
      <c r="D142" s="21">
        <f t="shared" si="30"/>
        <v>126466</v>
      </c>
      <c r="E142" s="21">
        <f t="shared" si="31"/>
        <v>123.501953125</v>
      </c>
    </row>
    <row r="143">
      <c r="A143" s="21">
        <f>35120</f>
        <v>35120</v>
      </c>
      <c r="B143" s="21">
        <f t="shared" si="29"/>
        <v>0</v>
      </c>
      <c r="C143" s="21">
        <f>34410</f>
        <v>34410</v>
      </c>
      <c r="D143" s="21">
        <f t="shared" si="30"/>
        <v>126466</v>
      </c>
      <c r="E143" s="21">
        <f t="shared" si="31"/>
        <v>123.501953125</v>
      </c>
    </row>
    <row r="144">
      <c r="A144" s="21">
        <f>35365</f>
        <v>35365</v>
      </c>
      <c r="B144" s="21">
        <f t="shared" si="29"/>
        <v>0</v>
      </c>
      <c r="C144" s="21">
        <f>34670</f>
        <v>34670</v>
      </c>
      <c r="D144" s="21">
        <f t="shared" si="30"/>
        <v>126466</v>
      </c>
      <c r="E144" s="21">
        <f t="shared" si="31"/>
        <v>123.501953125</v>
      </c>
    </row>
    <row r="145">
      <c r="A145" s="21">
        <f>35573</f>
        <v>35573</v>
      </c>
      <c r="B145" s="21">
        <f t="shared" si="29"/>
        <v>0</v>
      </c>
      <c r="C145" s="21">
        <f>34882</f>
        <v>34882</v>
      </c>
      <c r="D145" s="21">
        <f t="shared" si="30"/>
        <v>126466</v>
      </c>
      <c r="E145" s="21">
        <f t="shared" si="31"/>
        <v>123.501953125</v>
      </c>
    </row>
    <row r="146">
      <c r="C146" s="21">
        <f>35107</f>
        <v>35107</v>
      </c>
      <c r="D146" s="21">
        <f t="shared" si="30"/>
        <v>126466</v>
      </c>
      <c r="E146" s="21">
        <f t="shared" si="31"/>
        <v>123.501953125</v>
      </c>
    </row>
    <row r="147">
      <c r="C147" s="21">
        <f>35356</f>
        <v>35356</v>
      </c>
      <c r="D147" s="21">
        <f t="shared" si="30"/>
        <v>126466</v>
      </c>
      <c r="E147" s="21">
        <f t="shared" si="31"/>
        <v>123.501953125</v>
      </c>
    </row>
    <row r="148">
      <c r="C148" s="21">
        <f>35542</f>
        <v>35542</v>
      </c>
      <c r="D148" s="21">
        <f t="shared" si="30"/>
        <v>126466</v>
      </c>
      <c r="E148" s="21">
        <f t="shared" si="31"/>
        <v>123.501953125</v>
      </c>
    </row>
    <row r="149">
      <c r="C149" s="21">
        <f>35751</f>
        <v>35751</v>
      </c>
      <c r="D149" s="21">
        <f t="shared" si="30"/>
        <v>126466</v>
      </c>
      <c r="E149" s="21">
        <f t="shared" si="31"/>
        <v>123.501953125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2015-10-22T14:27:45Z</dcterms:modified>
  <cp:lastPrinted>2016-01-08T15:46:42Z</cp:lastPrinted>
</cp:coreProperties>
</file>