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<sst xmlns="http://schemas.openxmlformats.org/spreadsheetml/2006/main" count="8" uniqueCount="8">
  <si>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</si>
  <si>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</si>
  <si>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</si>
  <si>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</si>
  <si>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(133x)</t>
  </si>
  <si>
    <t>AVERAGE TIME BETWEEN MEM TIMESTAMPS (ms) (133x)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</si>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</sst>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Sheet1!$A$2:$A$134</c:f>
              <c:numCache/>
            </c:numRef>
          </c:cat>
          <c:val>
            <c:numRef>
              <c:f>Sheet1!$B$2:$B$134</c:f>
              <c:numCache/>
            </c:numRef>
          </c:val>
          <c:smooth val="0"/>
        </c:ser>
        <c:marker val="1"/>
        <c:axId val="2146338580"/>
        <c:axId val="1110031167"/>
      </c:lineChart>
      <c:catAx>
        <c:axId val="214633858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110031167"/>
        <c:crosses val="autoZero"/>
        <c:auto val="1"/>
        <c:lblOffset val="100"/>
        <c:tickLblSkip val="1"/>
        <c:tickMarkSkip val="1"/>
        <c:noMultiLvlLbl val="0"/>
      </c:catAx>
      <c:valAx>
        <c:axId val="111003116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1463385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Sheet1!$C$2:$C$134</c:f>
              <c:numCache/>
            </c:numRef>
          </c:cat>
          <c:val>
            <c:numRef>
              <c:f>Sheet1!$E$2:$E$134</c:f>
              <c:numCache/>
            </c:numRef>
          </c:val>
          <c:smooth val="0"/>
        </c:ser>
        <c:marker val="1"/>
        <c:axId val="1456339771"/>
        <c:axId val="730923082"/>
      </c:lineChart>
      <c:catAx>
        <c:axId val="145633977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30923082"/>
        <c:crosses val="autoZero"/>
        <c:auto val="1"/>
        <c:lblOffset val="100"/>
        <c:tickLblSkip val="1"/>
        <c:tickMarkSkip val="1"/>
        <c:noMultiLvlLbl val="0"/>
      </c:catAx>
      <c:valAx>
        <c:axId val="73092308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5633977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1331</f>
        <v>1331</v>
      </c>
      <c r="B2" s="21">
        <f>12</f>
        <v>12</v>
      </c>
      <c r="C2" s="21">
        <f>1378</f>
        <v>1378</v>
      </c>
      <c r="D2" s="21">
        <f>8462</f>
        <v>8462</v>
      </c>
      <c r="E2" s="21">
        <f>8.263671875</f>
        <v>8.263671875</v>
      </c>
      <c r="G2" s="21">
        <f>253</f>
        <v>253</v>
      </c>
    </row>
    <row r="3">
      <c r="A3" s="21">
        <f>1593</f>
        <v>1593</v>
      </c>
      <c r="B3" s="21">
        <f>19</f>
        <v>19</v>
      </c>
      <c r="C3" s="21">
        <f>1583</f>
        <v>1583</v>
      </c>
      <c r="D3" s="21">
        <f>17515</f>
        <v>17515</v>
      </c>
      <c r="E3" s="21">
        <f>17.1044921875</f>
        <v>17.1044921875</v>
      </c>
    </row>
    <row r="4">
      <c r="A4" s="21">
        <f>1841</f>
        <v>1841</v>
      </c>
      <c r="B4" s="21">
        <f>31</f>
        <v>31</v>
      </c>
      <c r="C4" s="21">
        <f>1831</f>
        <v>1831</v>
      </c>
      <c r="D4" s="21">
        <f>95294</f>
        <v>95294</v>
      </c>
      <c r="E4" s="21">
        <f>93.060546875</f>
        <v>93.060546875</v>
      </c>
      <c r="G4" s="21" t="s">
        <v>5</v>
      </c>
    </row>
    <row r="5">
      <c r="A5" s="21">
        <f>2104</f>
        <v>2104</v>
      </c>
      <c r="B5" s="21">
        <f>23</f>
        <v>23</v>
      </c>
      <c r="C5" s="21">
        <f>2091</f>
        <v>2091</v>
      </c>
      <c r="D5" s="21">
        <f>102094</f>
        <v>102094</v>
      </c>
      <c r="E5" s="21">
        <f>99.701171875</f>
        <v>99.701171875</v>
      </c>
      <c r="G5" s="21">
        <f>253</f>
        <v>253</v>
      </c>
    </row>
    <row r="6">
      <c r="A6" s="21">
        <f>2379</f>
        <v>2379</v>
      </c>
      <c r="B6" s="21">
        <f>46</f>
        <v>46</v>
      </c>
      <c r="C6" s="21">
        <f>2403</f>
        <v>2403</v>
      </c>
      <c r="D6" s="21">
        <f>125450</f>
        <v>125450</v>
      </c>
      <c r="E6" s="21">
        <f>122.509765625</f>
        <v>122.509765625</v>
      </c>
    </row>
    <row r="7">
      <c r="A7" s="21">
        <f>2644</f>
        <v>2644</v>
      </c>
      <c r="B7" s="21">
        <f>0</f>
        <v>0</v>
      </c>
      <c r="C7" s="21">
        <f>2635</f>
        <v>2635</v>
      </c>
      <c r="D7" s="21">
        <f>117140</f>
        <v>117140</v>
      </c>
      <c r="E7" s="21">
        <f>114.39453125</f>
        <v>114.39453125</v>
      </c>
    </row>
    <row r="8">
      <c r="A8" s="21">
        <f>2929</f>
        <v>2929</v>
      </c>
      <c r="B8" s="21">
        <f>5</f>
        <v>5</v>
      </c>
      <c r="C8" s="21">
        <f>2888</f>
        <v>2888</v>
      </c>
      <c r="D8" s="21">
        <f>117141</f>
        <v>117141</v>
      </c>
      <c r="E8" s="21">
        <f>114.3955078125</f>
        <v>114.3955078125</v>
      </c>
    </row>
    <row r="9">
      <c r="A9" s="21">
        <f>3159</f>
        <v>3159</v>
      </c>
      <c r="B9" s="21">
        <f t="shared" ref="B9:B19" si="0">0</f>
        <v>0</v>
      </c>
      <c r="C9" s="21">
        <f>3128</f>
        <v>3128</v>
      </c>
      <c r="D9" s="21">
        <f>117332</f>
        <v>117332</v>
      </c>
      <c r="E9" s="21">
        <f>114.58203125</f>
        <v>114.58203125</v>
      </c>
    </row>
    <row r="10">
      <c r="A10" s="21">
        <f>3395</f>
        <v>3395</v>
      </c>
      <c r="B10" s="21">
        <f t="shared" si="0"/>
        <v>0</v>
      </c>
      <c r="C10" s="21">
        <f>3365</f>
        <v>3365</v>
      </c>
      <c r="D10" s="21">
        <f t="shared" ref="D10:D19" si="1">117348</f>
        <v>117348</v>
      </c>
      <c r="E10" s="21">
        <f t="shared" ref="E10:E19" si="2">114.59765625</f>
        <v>114.59765625</v>
      </c>
    </row>
    <row r="11">
      <c r="A11" s="21">
        <f>3648</f>
        <v>3648</v>
      </c>
      <c r="B11" s="21">
        <f t="shared" si="0"/>
        <v>0</v>
      </c>
      <c r="C11" s="21">
        <f>3607</f>
        <v>3607</v>
      </c>
      <c r="D11" s="21">
        <f t="shared" si="1"/>
        <v>117348</v>
      </c>
      <c r="E11" s="21">
        <f t="shared" si="2"/>
        <v>114.59765625</v>
      </c>
    </row>
    <row r="12">
      <c r="A12" s="21">
        <f>3899</f>
        <v>3899</v>
      </c>
      <c r="B12" s="21">
        <f t="shared" si="0"/>
        <v>0</v>
      </c>
      <c r="C12" s="21">
        <f>3861</f>
        <v>3861</v>
      </c>
      <c r="D12" s="21">
        <f t="shared" si="1"/>
        <v>117348</v>
      </c>
      <c r="E12" s="21">
        <f t="shared" si="2"/>
        <v>114.59765625</v>
      </c>
      <c r="H12" s="21" t="s">
        <v>6</v>
      </c>
      <c r="I12" s="21" t="s">
        <v>7</v>
      </c>
      <c r="J12" s="21" t="s">
        <v>8</v>
      </c>
    </row>
    <row r="13">
      <c r="A13" s="21">
        <f>4119</f>
        <v>4119</v>
      </c>
      <c r="B13" s="21">
        <f t="shared" si="0"/>
        <v>0</v>
      </c>
      <c r="C13" s="21">
        <f>4080</f>
        <v>4080</v>
      </c>
      <c r="D13" s="21">
        <f t="shared" si="1"/>
        <v>117348</v>
      </c>
      <c r="E13" s="21">
        <f t="shared" si="2"/>
        <v>114.59765625</v>
      </c>
      <c r="H13" s="21">
        <f>AVERAGE(E7:E20)</f>
        <v>114.589146205357</v>
      </c>
      <c r="I13" s="21">
        <f>MAX(E2:E134)</f>
        <v>123.4091796875</v>
      </c>
      <c r="J13" s="21">
        <v>123</v>
      </c>
    </row>
    <row r="14">
      <c r="A14" s="21">
        <f>4393</f>
        <v>4393</v>
      </c>
      <c r="B14" s="21">
        <f t="shared" si="0"/>
        <v>0</v>
      </c>
      <c r="C14" s="21">
        <f>4355</f>
        <v>4355</v>
      </c>
      <c r="D14" s="21">
        <f t="shared" si="1"/>
        <v>117348</v>
      </c>
      <c r="E14" s="21">
        <f t="shared" si="2"/>
        <v>114.59765625</v>
      </c>
    </row>
    <row r="15">
      <c r="A15" s="21">
        <f>4692</f>
        <v>4692</v>
      </c>
      <c r="B15" s="21">
        <f t="shared" si="0"/>
        <v>0</v>
      </c>
      <c r="C15" s="21">
        <f>4677</f>
        <v>4677</v>
      </c>
      <c r="D15" s="21">
        <f t="shared" si="1"/>
        <v>117348</v>
      </c>
      <c r="E15" s="21">
        <f t="shared" si="2"/>
        <v>114.59765625</v>
      </c>
    </row>
    <row r="16">
      <c r="A16" s="21">
        <f>4951</f>
        <v>4951</v>
      </c>
      <c r="B16" s="21">
        <f t="shared" si="0"/>
        <v>0</v>
      </c>
      <c r="C16" s="21">
        <f>4951</f>
        <v>4951</v>
      </c>
      <c r="D16" s="21">
        <f t="shared" si="1"/>
        <v>117348</v>
      </c>
      <c r="E16" s="21">
        <f t="shared" si="2"/>
        <v>114.59765625</v>
      </c>
    </row>
    <row r="17">
      <c r="A17" s="21">
        <f>5257</f>
        <v>5257</v>
      </c>
      <c r="B17" s="21">
        <f t="shared" si="0"/>
        <v>0</v>
      </c>
      <c r="C17" s="21">
        <f>5214</f>
        <v>5214</v>
      </c>
      <c r="D17" s="21">
        <f t="shared" si="1"/>
        <v>117348</v>
      </c>
      <c r="E17" s="21">
        <f t="shared" si="2"/>
        <v>114.59765625</v>
      </c>
    </row>
    <row r="18">
      <c r="A18" s="21">
        <f>5551</f>
        <v>5551</v>
      </c>
      <c r="B18" s="21">
        <f t="shared" si="0"/>
        <v>0</v>
      </c>
      <c r="C18" s="21">
        <f>5550</f>
        <v>5550</v>
      </c>
      <c r="D18" s="21">
        <f t="shared" si="1"/>
        <v>117348</v>
      </c>
      <c r="E18" s="21">
        <f t="shared" si="2"/>
        <v>114.59765625</v>
      </c>
    </row>
    <row r="19">
      <c r="A19" s="21">
        <f>5880</f>
        <v>5880</v>
      </c>
      <c r="B19" s="21">
        <f t="shared" si="0"/>
        <v>0</v>
      </c>
      <c r="C19" s="21">
        <f>5868</f>
        <v>5868</v>
      </c>
      <c r="D19" s="21">
        <f t="shared" si="1"/>
        <v>117348</v>
      </c>
      <c r="E19" s="21">
        <f t="shared" si="2"/>
        <v>114.59765625</v>
      </c>
    </row>
    <row r="20">
      <c r="A20" s="21">
        <f>6093</f>
        <v>6093</v>
      </c>
      <c r="B20" s="21">
        <f>11</f>
        <v>11</v>
      </c>
      <c r="C20" s="21">
        <f>6078</f>
        <v>6078</v>
      </c>
      <c r="D20" s="21">
        <f>117657</f>
        <v>117657</v>
      </c>
      <c r="E20" s="21">
        <f>114.8994140625</f>
        <v>114.8994140625</v>
      </c>
    </row>
    <row r="21">
      <c r="A21" s="21">
        <f>6323</f>
        <v>6323</v>
      </c>
      <c r="B21" s="21">
        <f>3</f>
        <v>3</v>
      </c>
      <c r="C21" s="21">
        <f>6289</f>
        <v>6289</v>
      </c>
      <c r="D21" s="21">
        <f>118859</f>
        <v>118859</v>
      </c>
      <c r="E21" s="21">
        <f>116.0732421875</f>
        <v>116.0732421875</v>
      </c>
    </row>
    <row r="22">
      <c r="A22" s="21">
        <f>6584</f>
        <v>6584</v>
      </c>
      <c r="B22" s="21">
        <f>57</f>
        <v>57</v>
      </c>
      <c r="C22" s="21">
        <f>6558</f>
        <v>6558</v>
      </c>
      <c r="D22" s="21">
        <f>119618</f>
        <v>119618</v>
      </c>
      <c r="E22" s="21">
        <f>116.814453125</f>
        <v>116.814453125</v>
      </c>
    </row>
    <row r="23">
      <c r="A23" s="21">
        <f>6808</f>
        <v>6808</v>
      </c>
      <c r="B23" s="21">
        <f>3</f>
        <v>3</v>
      </c>
      <c r="C23" s="21">
        <f>6792</f>
        <v>6792</v>
      </c>
      <c r="D23" s="21">
        <f>122305</f>
        <v>122305</v>
      </c>
      <c r="E23" s="21">
        <f>119.4384765625</f>
        <v>119.4384765625</v>
      </c>
    </row>
    <row r="24">
      <c r="A24" s="21">
        <f>7031</f>
        <v>7031</v>
      </c>
      <c r="B24" s="21">
        <f t="shared" ref="B24:B31" si="3">0</f>
        <v>0</v>
      </c>
      <c r="C24" s="21">
        <f>7011</f>
        <v>7011</v>
      </c>
      <c r="D24" s="21">
        <f>122325</f>
        <v>122325</v>
      </c>
      <c r="E24" s="21">
        <f>119.4580078125</f>
        <v>119.4580078125</v>
      </c>
    </row>
    <row r="25">
      <c r="A25" s="21">
        <f>7305</f>
        <v>7305</v>
      </c>
      <c r="B25" s="21">
        <f t="shared" si="3"/>
        <v>0</v>
      </c>
      <c r="C25" s="21">
        <f>7277</f>
        <v>7277</v>
      </c>
      <c r="D25" s="21">
        <f>122325</f>
        <v>122325</v>
      </c>
      <c r="E25" s="21">
        <f>119.4580078125</f>
        <v>119.4580078125</v>
      </c>
    </row>
    <row r="26">
      <c r="A26" s="21">
        <f>7567</f>
        <v>7567</v>
      </c>
      <c r="B26" s="21">
        <f t="shared" si="3"/>
        <v>0</v>
      </c>
      <c r="C26" s="21">
        <f>7535</f>
        <v>7535</v>
      </c>
      <c r="D26" s="21">
        <f>122325</f>
        <v>122325</v>
      </c>
      <c r="E26" s="21">
        <f>119.4580078125</f>
        <v>119.4580078125</v>
      </c>
    </row>
    <row r="27">
      <c r="A27" s="21">
        <f>7804</f>
        <v>7804</v>
      </c>
      <c r="B27" s="21">
        <f t="shared" si="3"/>
        <v>0</v>
      </c>
      <c r="C27" s="21">
        <f>7772</f>
        <v>7772</v>
      </c>
      <c r="D27" s="21">
        <f>122341</f>
        <v>122341</v>
      </c>
      <c r="E27" s="21">
        <f>119.4736328125</f>
        <v>119.4736328125</v>
      </c>
    </row>
    <row r="28">
      <c r="A28" s="21">
        <f>8070</f>
        <v>8070</v>
      </c>
      <c r="B28" s="21">
        <f t="shared" si="3"/>
        <v>0</v>
      </c>
      <c r="C28" s="21">
        <f>8029</f>
        <v>8029</v>
      </c>
      <c r="D28" s="21">
        <f>122341</f>
        <v>122341</v>
      </c>
      <c r="E28" s="21">
        <f>119.4736328125</f>
        <v>119.4736328125</v>
      </c>
    </row>
    <row r="29">
      <c r="A29" s="21">
        <f>8331</f>
        <v>8331</v>
      </c>
      <c r="B29" s="21">
        <f t="shared" si="3"/>
        <v>0</v>
      </c>
      <c r="C29" s="21">
        <f>8299</f>
        <v>8299</v>
      </c>
      <c r="D29" s="21">
        <f>122341</f>
        <v>122341</v>
      </c>
      <c r="E29" s="21">
        <f>119.4736328125</f>
        <v>119.4736328125</v>
      </c>
    </row>
    <row r="30">
      <c r="A30" s="21">
        <f>8549</f>
        <v>8549</v>
      </c>
      <c r="B30" s="21">
        <f t="shared" si="3"/>
        <v>0</v>
      </c>
      <c r="C30" s="21">
        <f>8524</f>
        <v>8524</v>
      </c>
      <c r="D30" s="21">
        <f>122341</f>
        <v>122341</v>
      </c>
      <c r="E30" s="21">
        <f>119.4736328125</f>
        <v>119.4736328125</v>
      </c>
    </row>
    <row r="31">
      <c r="A31" s="21">
        <f>8807</f>
        <v>8807</v>
      </c>
      <c r="B31" s="21">
        <f t="shared" si="3"/>
        <v>0</v>
      </c>
      <c r="C31" s="21">
        <f>8788</f>
        <v>8788</v>
      </c>
      <c r="D31" s="21">
        <f>122341</f>
        <v>122341</v>
      </c>
      <c r="E31" s="21">
        <f>119.4736328125</f>
        <v>119.4736328125</v>
      </c>
    </row>
    <row r="32">
      <c r="A32" s="21">
        <f>9054</f>
        <v>9054</v>
      </c>
      <c r="B32" s="21">
        <f>2</f>
        <v>2</v>
      </c>
      <c r="C32" s="21">
        <f>9006</f>
        <v>9006</v>
      </c>
      <c r="D32" s="21">
        <f>122353</f>
        <v>122353</v>
      </c>
      <c r="E32" s="21">
        <f>119.4853515625</f>
        <v>119.4853515625</v>
      </c>
    </row>
    <row r="33">
      <c r="A33" s="21">
        <f>9290</f>
        <v>9290</v>
      </c>
      <c r="B33" s="21">
        <f>6</f>
        <v>6</v>
      </c>
      <c r="C33" s="21">
        <f>9322</f>
        <v>9322</v>
      </c>
      <c r="D33" s="21">
        <f>123441</f>
        <v>123441</v>
      </c>
      <c r="E33" s="21">
        <f>120.5478515625</f>
        <v>120.5478515625</v>
      </c>
    </row>
    <row r="34">
      <c r="A34" s="21">
        <f>9561</f>
        <v>9561</v>
      </c>
      <c r="B34" s="21">
        <f t="shared" ref="B34:B56" si="4">0</f>
        <v>0</v>
      </c>
      <c r="C34" s="21">
        <f>9562</f>
        <v>9562</v>
      </c>
      <c r="D34" s="21">
        <f t="shared" ref="D34:D43" si="5">123887</f>
        <v>123887</v>
      </c>
      <c r="E34" s="21">
        <f t="shared" ref="E34:E43" si="6">120.9833984375</f>
        <v>120.9833984375</v>
      </c>
    </row>
    <row r="35">
      <c r="A35" s="21">
        <f>9827</f>
        <v>9827</v>
      </c>
      <c r="B35" s="21">
        <f t="shared" si="4"/>
        <v>0</v>
      </c>
      <c r="C35" s="21">
        <f>9814</f>
        <v>9814</v>
      </c>
      <c r="D35" s="21">
        <f t="shared" si="5"/>
        <v>123887</v>
      </c>
      <c r="E35" s="21">
        <f t="shared" si="6"/>
        <v>120.9833984375</v>
      </c>
    </row>
    <row r="36">
      <c r="A36" s="21">
        <f>10081</f>
        <v>10081</v>
      </c>
      <c r="B36" s="21">
        <f t="shared" si="4"/>
        <v>0</v>
      </c>
      <c r="C36" s="21">
        <f>10063</f>
        <v>10063</v>
      </c>
      <c r="D36" s="21">
        <f t="shared" si="5"/>
        <v>123887</v>
      </c>
      <c r="E36" s="21">
        <f t="shared" si="6"/>
        <v>120.9833984375</v>
      </c>
    </row>
    <row r="37">
      <c r="A37" s="21">
        <f>10320</f>
        <v>10320</v>
      </c>
      <c r="B37" s="21">
        <f t="shared" si="4"/>
        <v>0</v>
      </c>
      <c r="C37" s="21">
        <f>10322</f>
        <v>10322</v>
      </c>
      <c r="D37" s="21">
        <f t="shared" si="5"/>
        <v>123887</v>
      </c>
      <c r="E37" s="21">
        <f t="shared" si="6"/>
        <v>120.9833984375</v>
      </c>
    </row>
    <row r="38">
      <c r="A38" s="21">
        <f>10550</f>
        <v>10550</v>
      </c>
      <c r="B38" s="21">
        <f t="shared" si="4"/>
        <v>0</v>
      </c>
      <c r="C38" s="21">
        <f>10559</f>
        <v>10559</v>
      </c>
      <c r="D38" s="21">
        <f t="shared" si="5"/>
        <v>123887</v>
      </c>
      <c r="E38" s="21">
        <f t="shared" si="6"/>
        <v>120.9833984375</v>
      </c>
    </row>
    <row r="39">
      <c r="A39" s="21">
        <f>10800</f>
        <v>10800</v>
      </c>
      <c r="B39" s="21">
        <f t="shared" si="4"/>
        <v>0</v>
      </c>
      <c r="C39" s="21">
        <f>10799</f>
        <v>10799</v>
      </c>
      <c r="D39" s="21">
        <f t="shared" si="5"/>
        <v>123887</v>
      </c>
      <c r="E39" s="21">
        <f t="shared" si="6"/>
        <v>120.9833984375</v>
      </c>
    </row>
    <row r="40">
      <c r="A40" s="21">
        <f>11087</f>
        <v>11087</v>
      </c>
      <c r="B40" s="21">
        <f t="shared" si="4"/>
        <v>0</v>
      </c>
      <c r="C40" s="21">
        <f>11073</f>
        <v>11073</v>
      </c>
      <c r="D40" s="21">
        <f t="shared" si="5"/>
        <v>123887</v>
      </c>
      <c r="E40" s="21">
        <f t="shared" si="6"/>
        <v>120.9833984375</v>
      </c>
    </row>
    <row r="41">
      <c r="A41" s="21">
        <f>11336</f>
        <v>11336</v>
      </c>
      <c r="B41" s="21">
        <f t="shared" si="4"/>
        <v>0</v>
      </c>
      <c r="C41" s="21">
        <f>11309</f>
        <v>11309</v>
      </c>
      <c r="D41" s="21">
        <f t="shared" si="5"/>
        <v>123887</v>
      </c>
      <c r="E41" s="21">
        <f t="shared" si="6"/>
        <v>120.9833984375</v>
      </c>
    </row>
    <row r="42">
      <c r="A42" s="21">
        <f>11584</f>
        <v>11584</v>
      </c>
      <c r="B42" s="21">
        <f t="shared" si="4"/>
        <v>0</v>
      </c>
      <c r="C42" s="21">
        <f>11571</f>
        <v>11571</v>
      </c>
      <c r="D42" s="21">
        <f t="shared" si="5"/>
        <v>123887</v>
      </c>
      <c r="E42" s="21">
        <f t="shared" si="6"/>
        <v>120.9833984375</v>
      </c>
    </row>
    <row r="43">
      <c r="A43" s="21">
        <f>11843</f>
        <v>11843</v>
      </c>
      <c r="B43" s="21">
        <f t="shared" si="4"/>
        <v>0</v>
      </c>
      <c r="C43" s="21">
        <f>11818</f>
        <v>11818</v>
      </c>
      <c r="D43" s="21">
        <f t="shared" si="5"/>
        <v>123887</v>
      </c>
      <c r="E43" s="21">
        <f t="shared" si="6"/>
        <v>120.9833984375</v>
      </c>
    </row>
    <row r="44">
      <c r="A44" s="21">
        <f>12097</f>
        <v>12097</v>
      </c>
      <c r="B44" s="21">
        <f t="shared" si="4"/>
        <v>0</v>
      </c>
      <c r="C44" s="21">
        <f>12070</f>
        <v>12070</v>
      </c>
      <c r="D44" s="21">
        <f>123891</f>
        <v>123891</v>
      </c>
      <c r="E44" s="21">
        <f>120.9873046875</f>
        <v>120.9873046875</v>
      </c>
    </row>
    <row r="45">
      <c r="A45" s="21">
        <f>12334</f>
        <v>12334</v>
      </c>
      <c r="B45" s="21">
        <f t="shared" si="4"/>
        <v>0</v>
      </c>
      <c r="C45" s="21">
        <f>12297</f>
        <v>12297</v>
      </c>
      <c r="D45" s="21">
        <f>123977</f>
        <v>123977</v>
      </c>
      <c r="E45" s="21">
        <f>121.0712890625</f>
        <v>121.0712890625</v>
      </c>
    </row>
    <row r="46">
      <c r="A46" s="21">
        <f>12579</f>
        <v>12579</v>
      </c>
      <c r="B46" s="21">
        <f t="shared" si="4"/>
        <v>0</v>
      </c>
      <c r="C46" s="21">
        <f>12551</f>
        <v>12551</v>
      </c>
      <c r="D46" s="21">
        <f>123981</f>
        <v>123981</v>
      </c>
      <c r="E46" s="21">
        <f>121.0751953125</f>
        <v>121.0751953125</v>
      </c>
    </row>
    <row r="47">
      <c r="A47" s="21">
        <f>12807</f>
        <v>12807</v>
      </c>
      <c r="B47" s="21">
        <f t="shared" si="4"/>
        <v>0</v>
      </c>
      <c r="C47" s="21">
        <f>12791</f>
        <v>12791</v>
      </c>
      <c r="D47" s="21">
        <f>123981</f>
        <v>123981</v>
      </c>
      <c r="E47" s="21">
        <f>121.0751953125</f>
        <v>121.0751953125</v>
      </c>
    </row>
    <row r="48">
      <c r="A48" s="21">
        <f>13061</f>
        <v>13061</v>
      </c>
      <c r="B48" s="21">
        <f t="shared" si="4"/>
        <v>0</v>
      </c>
      <c r="C48" s="21">
        <f>13053</f>
        <v>13053</v>
      </c>
      <c r="D48" s="21">
        <f>123981</f>
        <v>123981</v>
      </c>
      <c r="E48" s="21">
        <f>121.0751953125</f>
        <v>121.0751953125</v>
      </c>
    </row>
    <row r="49">
      <c r="A49" s="21">
        <f>13323</f>
        <v>13323</v>
      </c>
      <c r="B49" s="21">
        <f t="shared" si="4"/>
        <v>0</v>
      </c>
      <c r="C49" s="21">
        <f>13312</f>
        <v>13312</v>
      </c>
      <c r="D49" s="21">
        <f t="shared" ref="D49:D56" si="7">123985</f>
        <v>123985</v>
      </c>
      <c r="E49" s="21">
        <f t="shared" ref="E49:E56" si="8">121.0791015625</f>
        <v>121.0791015625</v>
      </c>
    </row>
    <row r="50">
      <c r="A50" s="21">
        <f>13588</f>
        <v>13588</v>
      </c>
      <c r="B50" s="21">
        <f t="shared" si="4"/>
        <v>0</v>
      </c>
      <c r="C50" s="21">
        <f>13586</f>
        <v>13586</v>
      </c>
      <c r="D50" s="21">
        <f t="shared" si="7"/>
        <v>123985</v>
      </c>
      <c r="E50" s="21">
        <f t="shared" si="8"/>
        <v>121.0791015625</v>
      </c>
    </row>
    <row r="51">
      <c r="A51" s="21">
        <f>13840</f>
        <v>13840</v>
      </c>
      <c r="B51" s="21">
        <f t="shared" si="4"/>
        <v>0</v>
      </c>
      <c r="C51" s="21">
        <f>13828</f>
        <v>13828</v>
      </c>
      <c r="D51" s="21">
        <f t="shared" si="7"/>
        <v>123985</v>
      </c>
      <c r="E51" s="21">
        <f t="shared" si="8"/>
        <v>121.0791015625</v>
      </c>
    </row>
    <row r="52">
      <c r="A52" s="21">
        <f>14099</f>
        <v>14099</v>
      </c>
      <c r="B52" s="21">
        <f t="shared" si="4"/>
        <v>0</v>
      </c>
      <c r="C52" s="21">
        <f>14091</f>
        <v>14091</v>
      </c>
      <c r="D52" s="21">
        <f t="shared" si="7"/>
        <v>123985</v>
      </c>
      <c r="E52" s="21">
        <f t="shared" si="8"/>
        <v>121.0791015625</v>
      </c>
    </row>
    <row r="53">
      <c r="A53" s="21">
        <f>14361</f>
        <v>14361</v>
      </c>
      <c r="B53" s="21">
        <f t="shared" si="4"/>
        <v>0</v>
      </c>
      <c r="C53" s="21">
        <f>14329</f>
        <v>14329</v>
      </c>
      <c r="D53" s="21">
        <f t="shared" si="7"/>
        <v>123985</v>
      </c>
      <c r="E53" s="21">
        <f t="shared" si="8"/>
        <v>121.0791015625</v>
      </c>
    </row>
    <row r="54">
      <c r="A54" s="21">
        <f>14638</f>
        <v>14638</v>
      </c>
      <c r="B54" s="21">
        <f t="shared" si="4"/>
        <v>0</v>
      </c>
      <c r="C54" s="21">
        <f>14602</f>
        <v>14602</v>
      </c>
      <c r="D54" s="21">
        <f t="shared" si="7"/>
        <v>123985</v>
      </c>
      <c r="E54" s="21">
        <f t="shared" si="8"/>
        <v>121.0791015625</v>
      </c>
    </row>
    <row r="55">
      <c r="A55" s="21">
        <f>14871</f>
        <v>14871</v>
      </c>
      <c r="B55" s="21">
        <f t="shared" si="4"/>
        <v>0</v>
      </c>
      <c r="C55" s="21">
        <f>14851</f>
        <v>14851</v>
      </c>
      <c r="D55" s="21">
        <f t="shared" si="7"/>
        <v>123985</v>
      </c>
      <c r="E55" s="21">
        <f t="shared" si="8"/>
        <v>121.0791015625</v>
      </c>
    </row>
    <row r="56">
      <c r="A56" s="21">
        <f>15134</f>
        <v>15134</v>
      </c>
      <c r="B56" s="21">
        <f t="shared" si="4"/>
        <v>0</v>
      </c>
      <c r="C56" s="21">
        <f>15123</f>
        <v>15123</v>
      </c>
      <c r="D56" s="21">
        <f t="shared" si="7"/>
        <v>123985</v>
      </c>
      <c r="E56" s="21">
        <f t="shared" si="8"/>
        <v>121.0791015625</v>
      </c>
    </row>
    <row r="57">
      <c r="A57" s="21">
        <f>15450</f>
        <v>15450</v>
      </c>
      <c r="B57" s="21">
        <f>13</f>
        <v>13</v>
      </c>
      <c r="C57" s="21">
        <f>15418</f>
        <v>15418</v>
      </c>
      <c r="D57" s="21">
        <f>124325</f>
        <v>124325</v>
      </c>
      <c r="E57" s="21">
        <f>121.4111328125</f>
        <v>121.4111328125</v>
      </c>
    </row>
    <row r="58">
      <c r="A58" s="21">
        <f>15724</f>
        <v>15724</v>
      </c>
      <c r="B58" s="21">
        <f t="shared" ref="B58:B67" si="9">0</f>
        <v>0</v>
      </c>
      <c r="C58" s="21">
        <f>15703</f>
        <v>15703</v>
      </c>
      <c r="D58" s="21">
        <f t="shared" ref="D58:D67" si="10">124435</f>
        <v>124435</v>
      </c>
      <c r="E58" s="21">
        <f t="shared" ref="E58:E67" si="11">121.5185546875</f>
        <v>121.5185546875</v>
      </c>
    </row>
    <row r="59">
      <c r="A59" s="21">
        <f>15986</f>
        <v>15986</v>
      </c>
      <c r="B59" s="21">
        <f t="shared" si="9"/>
        <v>0</v>
      </c>
      <c r="C59" s="21">
        <f>15975</f>
        <v>15975</v>
      </c>
      <c r="D59" s="21">
        <f t="shared" si="10"/>
        <v>124435</v>
      </c>
      <c r="E59" s="21">
        <f t="shared" si="11"/>
        <v>121.5185546875</v>
      </c>
    </row>
    <row r="60">
      <c r="A60" s="21">
        <f>16242</f>
        <v>16242</v>
      </c>
      <c r="B60" s="21">
        <f t="shared" si="9"/>
        <v>0</v>
      </c>
      <c r="C60" s="21">
        <f>16233</f>
        <v>16233</v>
      </c>
      <c r="D60" s="21">
        <f t="shared" si="10"/>
        <v>124435</v>
      </c>
      <c r="E60" s="21">
        <f t="shared" si="11"/>
        <v>121.5185546875</v>
      </c>
    </row>
    <row r="61">
      <c r="A61" s="21">
        <f>16507</f>
        <v>16507</v>
      </c>
      <c r="B61" s="21">
        <f t="shared" si="9"/>
        <v>0</v>
      </c>
      <c r="C61" s="21">
        <f>16498</f>
        <v>16498</v>
      </c>
      <c r="D61" s="21">
        <f t="shared" si="10"/>
        <v>124435</v>
      </c>
      <c r="E61" s="21">
        <f t="shared" si="11"/>
        <v>121.5185546875</v>
      </c>
    </row>
    <row r="62">
      <c r="A62" s="21">
        <f>16752</f>
        <v>16752</v>
      </c>
      <c r="B62" s="21">
        <f t="shared" si="9"/>
        <v>0</v>
      </c>
      <c r="C62" s="21">
        <f>16747</f>
        <v>16747</v>
      </c>
      <c r="D62" s="21">
        <f t="shared" si="10"/>
        <v>124435</v>
      </c>
      <c r="E62" s="21">
        <f t="shared" si="11"/>
        <v>121.5185546875</v>
      </c>
    </row>
    <row r="63">
      <c r="A63" s="21">
        <f>17002</f>
        <v>17002</v>
      </c>
      <c r="B63" s="21">
        <f t="shared" si="9"/>
        <v>0</v>
      </c>
      <c r="C63" s="21">
        <f>17001</f>
        <v>17001</v>
      </c>
      <c r="D63" s="21">
        <f t="shared" si="10"/>
        <v>124435</v>
      </c>
      <c r="E63" s="21">
        <f t="shared" si="11"/>
        <v>121.5185546875</v>
      </c>
    </row>
    <row r="64">
      <c r="A64" s="21">
        <f>17250</f>
        <v>17250</v>
      </c>
      <c r="B64" s="21">
        <f t="shared" si="9"/>
        <v>0</v>
      </c>
      <c r="C64" s="21">
        <f>17261</f>
        <v>17261</v>
      </c>
      <c r="D64" s="21">
        <f t="shared" si="10"/>
        <v>124435</v>
      </c>
      <c r="E64" s="21">
        <f t="shared" si="11"/>
        <v>121.5185546875</v>
      </c>
    </row>
    <row r="65">
      <c r="A65" s="21">
        <f>17500</f>
        <v>17500</v>
      </c>
      <c r="B65" s="21">
        <f t="shared" si="9"/>
        <v>0</v>
      </c>
      <c r="C65" s="21">
        <f>17522</f>
        <v>17522</v>
      </c>
      <c r="D65" s="21">
        <f t="shared" si="10"/>
        <v>124435</v>
      </c>
      <c r="E65" s="21">
        <f t="shared" si="11"/>
        <v>121.5185546875</v>
      </c>
    </row>
    <row r="66">
      <c r="A66" s="21">
        <f>17785</f>
        <v>17785</v>
      </c>
      <c r="B66" s="21">
        <f t="shared" si="9"/>
        <v>0</v>
      </c>
      <c r="C66" s="21">
        <f>17763</f>
        <v>17763</v>
      </c>
      <c r="D66" s="21">
        <f t="shared" si="10"/>
        <v>124435</v>
      </c>
      <c r="E66" s="21">
        <f t="shared" si="11"/>
        <v>121.5185546875</v>
      </c>
    </row>
    <row r="67">
      <c r="A67" s="21">
        <f>18045</f>
        <v>18045</v>
      </c>
      <c r="B67" s="21">
        <f t="shared" si="9"/>
        <v>0</v>
      </c>
      <c r="C67" s="21">
        <f>18036</f>
        <v>18036</v>
      </c>
      <c r="D67" s="21">
        <f t="shared" si="10"/>
        <v>124435</v>
      </c>
      <c r="E67" s="21">
        <f t="shared" si="11"/>
        <v>121.5185546875</v>
      </c>
    </row>
    <row r="68">
      <c r="A68" s="21">
        <f>18327</f>
        <v>18327</v>
      </c>
      <c r="B68" s="21">
        <f>9</f>
        <v>9</v>
      </c>
      <c r="C68" s="21">
        <f>18288</f>
        <v>18288</v>
      </c>
      <c r="D68" s="21">
        <f>124733</f>
        <v>124733</v>
      </c>
      <c r="E68" s="21">
        <f>121.8095703125</f>
        <v>121.8095703125</v>
      </c>
    </row>
    <row r="69">
      <c r="A69" s="21">
        <f>18569</f>
        <v>18569</v>
      </c>
      <c r="B69" s="21">
        <f>0</f>
        <v>0</v>
      </c>
      <c r="C69" s="21">
        <f>18548</f>
        <v>18548</v>
      </c>
      <c r="D69" s="21">
        <f t="shared" ref="D69:D78" si="12">124845</f>
        <v>124845</v>
      </c>
      <c r="E69" s="21">
        <f t="shared" ref="E69:E78" si="13">121.9189453125</f>
        <v>121.9189453125</v>
      </c>
    </row>
    <row r="70">
      <c r="A70" s="21">
        <f>18827</f>
        <v>18827</v>
      </c>
      <c r="B70" s="21">
        <f>3</f>
        <v>3</v>
      </c>
      <c r="C70" s="21">
        <f>18813</f>
        <v>18813</v>
      </c>
      <c r="D70" s="21">
        <f t="shared" si="12"/>
        <v>124845</v>
      </c>
      <c r="E70" s="21">
        <f t="shared" si="13"/>
        <v>121.9189453125</v>
      </c>
    </row>
    <row r="71">
      <c r="A71" s="21">
        <f>19089</f>
        <v>19089</v>
      </c>
      <c r="B71" s="21">
        <f t="shared" ref="B71:B78" si="14">0</f>
        <v>0</v>
      </c>
      <c r="C71" s="21">
        <f>19066</f>
        <v>19066</v>
      </c>
      <c r="D71" s="21">
        <f t="shared" si="12"/>
        <v>124845</v>
      </c>
      <c r="E71" s="21">
        <f t="shared" si="13"/>
        <v>121.9189453125</v>
      </c>
    </row>
    <row r="72">
      <c r="A72" s="21">
        <f>19344</f>
        <v>19344</v>
      </c>
      <c r="B72" s="21">
        <f t="shared" si="14"/>
        <v>0</v>
      </c>
      <c r="C72" s="21">
        <f>19328</f>
        <v>19328</v>
      </c>
      <c r="D72" s="21">
        <f t="shared" si="12"/>
        <v>124845</v>
      </c>
      <c r="E72" s="21">
        <f t="shared" si="13"/>
        <v>121.9189453125</v>
      </c>
    </row>
    <row r="73">
      <c r="A73" s="21">
        <f>19605</f>
        <v>19605</v>
      </c>
      <c r="B73" s="21">
        <f t="shared" si="14"/>
        <v>0</v>
      </c>
      <c r="C73" s="21">
        <f>19597</f>
        <v>19597</v>
      </c>
      <c r="D73" s="21">
        <f t="shared" si="12"/>
        <v>124845</v>
      </c>
      <c r="E73" s="21">
        <f t="shared" si="13"/>
        <v>121.9189453125</v>
      </c>
    </row>
    <row r="74">
      <c r="A74" s="21">
        <f>19854</f>
        <v>19854</v>
      </c>
      <c r="B74" s="21">
        <f t="shared" si="14"/>
        <v>0</v>
      </c>
      <c r="C74" s="21">
        <f>19851</f>
        <v>19851</v>
      </c>
      <c r="D74" s="21">
        <f t="shared" si="12"/>
        <v>124845</v>
      </c>
      <c r="E74" s="21">
        <f t="shared" si="13"/>
        <v>121.9189453125</v>
      </c>
    </row>
    <row r="75">
      <c r="A75" s="21">
        <f>20104</f>
        <v>20104</v>
      </c>
      <c r="B75" s="21">
        <f t="shared" si="14"/>
        <v>0</v>
      </c>
      <c r="C75" s="21">
        <f>20092</f>
        <v>20092</v>
      </c>
      <c r="D75" s="21">
        <f t="shared" si="12"/>
        <v>124845</v>
      </c>
      <c r="E75" s="21">
        <f t="shared" si="13"/>
        <v>121.9189453125</v>
      </c>
    </row>
    <row r="76">
      <c r="A76" s="21">
        <f>20341</f>
        <v>20341</v>
      </c>
      <c r="B76" s="21">
        <f t="shared" si="14"/>
        <v>0</v>
      </c>
      <c r="C76" s="21">
        <f>20350</f>
        <v>20350</v>
      </c>
      <c r="D76" s="21">
        <f t="shared" si="12"/>
        <v>124845</v>
      </c>
      <c r="E76" s="21">
        <f t="shared" si="13"/>
        <v>121.9189453125</v>
      </c>
    </row>
    <row r="77">
      <c r="A77" s="21">
        <f>20612</f>
        <v>20612</v>
      </c>
      <c r="B77" s="21">
        <f t="shared" si="14"/>
        <v>0</v>
      </c>
      <c r="C77" s="21">
        <f>20612</f>
        <v>20612</v>
      </c>
      <c r="D77" s="21">
        <f t="shared" si="12"/>
        <v>124845</v>
      </c>
      <c r="E77" s="21">
        <f t="shared" si="13"/>
        <v>121.9189453125</v>
      </c>
    </row>
    <row r="78">
      <c r="A78" s="21">
        <f>20870</f>
        <v>20870</v>
      </c>
      <c r="B78" s="21">
        <f t="shared" si="14"/>
        <v>0</v>
      </c>
      <c r="C78" s="21">
        <f>20867</f>
        <v>20867</v>
      </c>
      <c r="D78" s="21">
        <f t="shared" si="12"/>
        <v>124845</v>
      </c>
      <c r="E78" s="21">
        <f t="shared" si="13"/>
        <v>121.9189453125</v>
      </c>
    </row>
    <row r="79">
      <c r="A79" s="21">
        <f>21116</f>
        <v>21116</v>
      </c>
      <c r="B79" s="21">
        <f>14</f>
        <v>14</v>
      </c>
      <c r="C79" s="21">
        <f>21150</f>
        <v>21150</v>
      </c>
      <c r="D79" s="21">
        <f>124839</f>
        <v>124839</v>
      </c>
      <c r="E79" s="21">
        <f>121.9130859375</f>
        <v>121.9130859375</v>
      </c>
    </row>
    <row r="80">
      <c r="A80" s="21">
        <f>21437</f>
        <v>21437</v>
      </c>
      <c r="B80" s="21">
        <f>4</f>
        <v>4</v>
      </c>
      <c r="C80" s="21">
        <f>21387</f>
        <v>21387</v>
      </c>
      <c r="D80" s="21">
        <f>125049</f>
        <v>125049</v>
      </c>
      <c r="E80" s="21">
        <f>122.1181640625</f>
        <v>122.1181640625</v>
      </c>
    </row>
    <row r="81">
      <c r="A81" s="21">
        <f>21665</f>
        <v>21665</v>
      </c>
      <c r="B81" s="21">
        <f t="shared" ref="B81:B89" si="15">0</f>
        <v>0</v>
      </c>
      <c r="C81" s="21">
        <f>21653</f>
        <v>21653</v>
      </c>
      <c r="D81" s="21">
        <f t="shared" ref="D81:D90" si="16">125115</f>
        <v>125115</v>
      </c>
      <c r="E81" s="21">
        <f t="shared" ref="E81:E90" si="17">122.1826171875</f>
        <v>122.1826171875</v>
      </c>
    </row>
    <row r="82">
      <c r="A82" s="21">
        <f>21913</f>
        <v>21913</v>
      </c>
      <c r="B82" s="21">
        <f t="shared" si="15"/>
        <v>0</v>
      </c>
      <c r="C82" s="21">
        <f>21901</f>
        <v>21901</v>
      </c>
      <c r="D82" s="21">
        <f t="shared" si="16"/>
        <v>125115</v>
      </c>
      <c r="E82" s="21">
        <f t="shared" si="17"/>
        <v>122.1826171875</v>
      </c>
    </row>
    <row r="83">
      <c r="A83" s="21">
        <f>22175</f>
        <v>22175</v>
      </c>
      <c r="B83" s="21">
        <f t="shared" si="15"/>
        <v>0</v>
      </c>
      <c r="C83" s="21">
        <f>22174</f>
        <v>22174</v>
      </c>
      <c r="D83" s="21">
        <f t="shared" si="16"/>
        <v>125115</v>
      </c>
      <c r="E83" s="21">
        <f t="shared" si="17"/>
        <v>122.1826171875</v>
      </c>
    </row>
    <row r="84">
      <c r="A84" s="21">
        <f>22437</f>
        <v>22437</v>
      </c>
      <c r="B84" s="21">
        <f t="shared" si="15"/>
        <v>0</v>
      </c>
      <c r="C84" s="21">
        <f>22437</f>
        <v>22437</v>
      </c>
      <c r="D84" s="21">
        <f t="shared" si="16"/>
        <v>125115</v>
      </c>
      <c r="E84" s="21">
        <f t="shared" si="17"/>
        <v>122.1826171875</v>
      </c>
    </row>
    <row r="85">
      <c r="A85" s="21">
        <f>22715</f>
        <v>22715</v>
      </c>
      <c r="B85" s="21">
        <f t="shared" si="15"/>
        <v>0</v>
      </c>
      <c r="C85" s="21">
        <f>22700</f>
        <v>22700</v>
      </c>
      <c r="D85" s="21">
        <f t="shared" si="16"/>
        <v>125115</v>
      </c>
      <c r="E85" s="21">
        <f t="shared" si="17"/>
        <v>122.1826171875</v>
      </c>
    </row>
    <row r="86">
      <c r="A86" s="21">
        <f>22970</f>
        <v>22970</v>
      </c>
      <c r="B86" s="21">
        <f t="shared" si="15"/>
        <v>0</v>
      </c>
      <c r="C86" s="21">
        <f>22965</f>
        <v>22965</v>
      </c>
      <c r="D86" s="21">
        <f t="shared" si="16"/>
        <v>125115</v>
      </c>
      <c r="E86" s="21">
        <f t="shared" si="17"/>
        <v>122.1826171875</v>
      </c>
    </row>
    <row r="87">
      <c r="A87" s="21">
        <f>23228</f>
        <v>23228</v>
      </c>
      <c r="B87" s="21">
        <f t="shared" si="15"/>
        <v>0</v>
      </c>
      <c r="C87" s="21">
        <f>23206</f>
        <v>23206</v>
      </c>
      <c r="D87" s="21">
        <f t="shared" si="16"/>
        <v>125115</v>
      </c>
      <c r="E87" s="21">
        <f t="shared" si="17"/>
        <v>122.1826171875</v>
      </c>
    </row>
    <row r="88">
      <c r="A88" s="21">
        <f>23475</f>
        <v>23475</v>
      </c>
      <c r="B88" s="21">
        <f t="shared" si="15"/>
        <v>0</v>
      </c>
      <c r="C88" s="21">
        <f>23459</f>
        <v>23459</v>
      </c>
      <c r="D88" s="21">
        <f t="shared" si="16"/>
        <v>125115</v>
      </c>
      <c r="E88" s="21">
        <f t="shared" si="17"/>
        <v>122.1826171875</v>
      </c>
    </row>
    <row r="89">
      <c r="A89" s="21">
        <f>23741</f>
        <v>23741</v>
      </c>
      <c r="B89" s="21">
        <f t="shared" si="15"/>
        <v>0</v>
      </c>
      <c r="C89" s="21">
        <f>23721</f>
        <v>23721</v>
      </c>
      <c r="D89" s="21">
        <f t="shared" si="16"/>
        <v>125115</v>
      </c>
      <c r="E89" s="21">
        <f t="shared" si="17"/>
        <v>122.1826171875</v>
      </c>
    </row>
    <row r="90">
      <c r="A90" s="21">
        <f>24014</f>
        <v>24014</v>
      </c>
      <c r="B90" s="21">
        <f>5</f>
        <v>5</v>
      </c>
      <c r="C90" s="21">
        <f>24006</f>
        <v>24006</v>
      </c>
      <c r="D90" s="21">
        <f t="shared" si="16"/>
        <v>125115</v>
      </c>
      <c r="E90" s="21">
        <f t="shared" si="17"/>
        <v>122.1826171875</v>
      </c>
    </row>
    <row r="91">
      <c r="A91" s="21">
        <f>24305</f>
        <v>24305</v>
      </c>
      <c r="B91" s="21">
        <f>4</f>
        <v>4</v>
      </c>
      <c r="C91" s="21">
        <f>24265</f>
        <v>24265</v>
      </c>
      <c r="D91" s="21">
        <f>125713</f>
        <v>125713</v>
      </c>
      <c r="E91" s="21">
        <f>122.7666015625</f>
        <v>122.7666015625</v>
      </c>
    </row>
    <row r="92">
      <c r="A92" s="21">
        <f>24528</f>
        <v>24528</v>
      </c>
      <c r="B92" s="21">
        <f t="shared" ref="B92:B113" si="18">0</f>
        <v>0</v>
      </c>
      <c r="C92" s="21">
        <f>24513</f>
        <v>24513</v>
      </c>
      <c r="D92" s="21">
        <f t="shared" ref="D92:D101" si="19">125871</f>
        <v>125871</v>
      </c>
      <c r="E92" s="21">
        <f t="shared" ref="E92:E101" si="20">122.9208984375</f>
        <v>122.9208984375</v>
      </c>
    </row>
    <row r="93">
      <c r="A93" s="21">
        <f>24804</f>
        <v>24804</v>
      </c>
      <c r="B93" s="21">
        <f t="shared" si="18"/>
        <v>0</v>
      </c>
      <c r="C93" s="21">
        <f>24789</f>
        <v>24789</v>
      </c>
      <c r="D93" s="21">
        <f t="shared" si="19"/>
        <v>125871</v>
      </c>
      <c r="E93" s="21">
        <f t="shared" si="20"/>
        <v>122.9208984375</v>
      </c>
    </row>
    <row r="94">
      <c r="A94" s="21">
        <f>25060</f>
        <v>25060</v>
      </c>
      <c r="B94" s="21">
        <f t="shared" si="18"/>
        <v>0</v>
      </c>
      <c r="C94" s="21">
        <f>25034</f>
        <v>25034</v>
      </c>
      <c r="D94" s="21">
        <f t="shared" si="19"/>
        <v>125871</v>
      </c>
      <c r="E94" s="21">
        <f t="shared" si="20"/>
        <v>122.9208984375</v>
      </c>
    </row>
    <row r="95">
      <c r="A95" s="21">
        <f>25291</f>
        <v>25291</v>
      </c>
      <c r="B95" s="21">
        <f t="shared" si="18"/>
        <v>0</v>
      </c>
      <c r="C95" s="21">
        <f>25283</f>
        <v>25283</v>
      </c>
      <c r="D95" s="21">
        <f t="shared" si="19"/>
        <v>125871</v>
      </c>
      <c r="E95" s="21">
        <f t="shared" si="20"/>
        <v>122.9208984375</v>
      </c>
    </row>
    <row r="96">
      <c r="A96" s="21">
        <f>25555</f>
        <v>25555</v>
      </c>
      <c r="B96" s="21">
        <f t="shared" si="18"/>
        <v>0</v>
      </c>
      <c r="C96" s="21">
        <f>25539</f>
        <v>25539</v>
      </c>
      <c r="D96" s="21">
        <f t="shared" si="19"/>
        <v>125871</v>
      </c>
      <c r="E96" s="21">
        <f t="shared" si="20"/>
        <v>122.9208984375</v>
      </c>
    </row>
    <row r="97">
      <c r="A97" s="21">
        <f>25797</f>
        <v>25797</v>
      </c>
      <c r="B97" s="21">
        <f t="shared" si="18"/>
        <v>0</v>
      </c>
      <c r="C97" s="21">
        <f>25822</f>
        <v>25822</v>
      </c>
      <c r="D97" s="21">
        <f t="shared" si="19"/>
        <v>125871</v>
      </c>
      <c r="E97" s="21">
        <f t="shared" si="20"/>
        <v>122.9208984375</v>
      </c>
    </row>
    <row r="98">
      <c r="A98" s="21">
        <f>26054</f>
        <v>26054</v>
      </c>
      <c r="B98" s="21">
        <f t="shared" si="18"/>
        <v>0</v>
      </c>
      <c r="C98" s="21">
        <f>26058</f>
        <v>26058</v>
      </c>
      <c r="D98" s="21">
        <f t="shared" si="19"/>
        <v>125871</v>
      </c>
      <c r="E98" s="21">
        <f t="shared" si="20"/>
        <v>122.9208984375</v>
      </c>
    </row>
    <row r="99">
      <c r="A99" s="21">
        <f>26320</f>
        <v>26320</v>
      </c>
      <c r="B99" s="21">
        <f t="shared" si="18"/>
        <v>0</v>
      </c>
      <c r="C99" s="21">
        <f>26324</f>
        <v>26324</v>
      </c>
      <c r="D99" s="21">
        <f t="shared" si="19"/>
        <v>125871</v>
      </c>
      <c r="E99" s="21">
        <f t="shared" si="20"/>
        <v>122.9208984375</v>
      </c>
    </row>
    <row r="100">
      <c r="A100" s="21">
        <f>26588</f>
        <v>26588</v>
      </c>
      <c r="B100" s="21">
        <f t="shared" si="18"/>
        <v>0</v>
      </c>
      <c r="C100" s="21">
        <f>26564</f>
        <v>26564</v>
      </c>
      <c r="D100" s="21">
        <f t="shared" si="19"/>
        <v>125871</v>
      </c>
      <c r="E100" s="21">
        <f t="shared" si="20"/>
        <v>122.9208984375</v>
      </c>
    </row>
    <row r="101">
      <c r="A101" s="21">
        <f>26849</f>
        <v>26849</v>
      </c>
      <c r="B101" s="21">
        <f t="shared" si="18"/>
        <v>0</v>
      </c>
      <c r="C101" s="21">
        <f>26848</f>
        <v>26848</v>
      </c>
      <c r="D101" s="21">
        <f t="shared" si="19"/>
        <v>125871</v>
      </c>
      <c r="E101" s="21">
        <f t="shared" si="20"/>
        <v>122.9208984375</v>
      </c>
    </row>
    <row r="102">
      <c r="A102" s="21">
        <f>27118</f>
        <v>27118</v>
      </c>
      <c r="B102" s="21">
        <f t="shared" si="18"/>
        <v>0</v>
      </c>
      <c r="C102" s="21">
        <f>27097</f>
        <v>27097</v>
      </c>
      <c r="D102" s="21">
        <f>125881</f>
        <v>125881</v>
      </c>
      <c r="E102" s="21">
        <f>122.9306640625</f>
        <v>122.9306640625</v>
      </c>
    </row>
    <row r="103">
      <c r="A103" s="21">
        <f>27335</f>
        <v>27335</v>
      </c>
      <c r="B103" s="21">
        <f t="shared" si="18"/>
        <v>0</v>
      </c>
      <c r="C103" s="21">
        <f>27348</f>
        <v>27348</v>
      </c>
      <c r="D103" s="21">
        <f>125889</f>
        <v>125889</v>
      </c>
      <c r="E103" s="21">
        <f>122.9384765625</f>
        <v>122.9384765625</v>
      </c>
    </row>
    <row r="104">
      <c r="A104" s="21">
        <f>27597</f>
        <v>27597</v>
      </c>
      <c r="B104" s="21">
        <f t="shared" si="18"/>
        <v>0</v>
      </c>
      <c r="C104" s="21">
        <f>27596</f>
        <v>27596</v>
      </c>
      <c r="D104" s="21">
        <f>125889</f>
        <v>125889</v>
      </c>
      <c r="E104" s="21">
        <f>122.9384765625</f>
        <v>122.9384765625</v>
      </c>
    </row>
    <row r="105">
      <c r="A105" s="21">
        <f>27874</f>
        <v>27874</v>
      </c>
      <c r="B105" s="21">
        <f t="shared" si="18"/>
        <v>0</v>
      </c>
      <c r="C105" s="21">
        <f>27845</f>
        <v>27845</v>
      </c>
      <c r="D105" s="21">
        <f t="shared" ref="D105:D113" si="21">125893</f>
        <v>125893</v>
      </c>
      <c r="E105" s="21">
        <f t="shared" ref="E105:E113" si="22">122.9423828125</f>
        <v>122.9423828125</v>
      </c>
    </row>
    <row r="106">
      <c r="A106" s="21">
        <f>28115</f>
        <v>28115</v>
      </c>
      <c r="B106" s="21">
        <f t="shared" si="18"/>
        <v>0</v>
      </c>
      <c r="C106" s="21">
        <f>28107</f>
        <v>28107</v>
      </c>
      <c r="D106" s="21">
        <f t="shared" si="21"/>
        <v>125893</v>
      </c>
      <c r="E106" s="21">
        <f t="shared" si="22"/>
        <v>122.9423828125</v>
      </c>
    </row>
    <row r="107">
      <c r="A107" s="21">
        <f>28355</f>
        <v>28355</v>
      </c>
      <c r="B107" s="21">
        <f t="shared" si="18"/>
        <v>0</v>
      </c>
      <c r="C107" s="21">
        <f>28354</f>
        <v>28354</v>
      </c>
      <c r="D107" s="21">
        <f t="shared" si="21"/>
        <v>125893</v>
      </c>
      <c r="E107" s="21">
        <f t="shared" si="22"/>
        <v>122.9423828125</v>
      </c>
    </row>
    <row r="108">
      <c r="A108" s="21">
        <f>28613</f>
        <v>28613</v>
      </c>
      <c r="B108" s="21">
        <f t="shared" si="18"/>
        <v>0</v>
      </c>
      <c r="C108" s="21">
        <f>28609</f>
        <v>28609</v>
      </c>
      <c r="D108" s="21">
        <f t="shared" si="21"/>
        <v>125893</v>
      </c>
      <c r="E108" s="21">
        <f t="shared" si="22"/>
        <v>122.9423828125</v>
      </c>
    </row>
    <row r="109">
      <c r="A109" s="21">
        <f>28876</f>
        <v>28876</v>
      </c>
      <c r="B109" s="21">
        <f t="shared" si="18"/>
        <v>0</v>
      </c>
      <c r="C109" s="21">
        <f>28853</f>
        <v>28853</v>
      </c>
      <c r="D109" s="21">
        <f t="shared" si="21"/>
        <v>125893</v>
      </c>
      <c r="E109" s="21">
        <f t="shared" si="22"/>
        <v>122.9423828125</v>
      </c>
    </row>
    <row r="110">
      <c r="A110" s="21">
        <f>29105</f>
        <v>29105</v>
      </c>
      <c r="B110" s="21">
        <f t="shared" si="18"/>
        <v>0</v>
      </c>
      <c r="C110" s="21">
        <f>29097</f>
        <v>29097</v>
      </c>
      <c r="D110" s="21">
        <f t="shared" si="21"/>
        <v>125893</v>
      </c>
      <c r="E110" s="21">
        <f t="shared" si="22"/>
        <v>122.9423828125</v>
      </c>
    </row>
    <row r="111">
      <c r="A111" s="21">
        <f>29368</f>
        <v>29368</v>
      </c>
      <c r="B111" s="21">
        <f t="shared" si="18"/>
        <v>0</v>
      </c>
      <c r="C111" s="21">
        <f>29340</f>
        <v>29340</v>
      </c>
      <c r="D111" s="21">
        <f t="shared" si="21"/>
        <v>125893</v>
      </c>
      <c r="E111" s="21">
        <f t="shared" si="22"/>
        <v>122.9423828125</v>
      </c>
    </row>
    <row r="112">
      <c r="A112" s="21">
        <f>29621</f>
        <v>29621</v>
      </c>
      <c r="B112" s="21">
        <f t="shared" si="18"/>
        <v>0</v>
      </c>
      <c r="C112" s="21">
        <f>29600</f>
        <v>29600</v>
      </c>
      <c r="D112" s="21">
        <f t="shared" si="21"/>
        <v>125893</v>
      </c>
      <c r="E112" s="21">
        <f t="shared" si="22"/>
        <v>122.9423828125</v>
      </c>
    </row>
    <row r="113">
      <c r="A113" s="21">
        <f>29858</f>
        <v>29858</v>
      </c>
      <c r="B113" s="21">
        <f t="shared" si="18"/>
        <v>0</v>
      </c>
      <c r="C113" s="21">
        <f>29845</f>
        <v>29845</v>
      </c>
      <c r="D113" s="21">
        <f t="shared" si="21"/>
        <v>125893</v>
      </c>
      <c r="E113" s="21">
        <f t="shared" si="22"/>
        <v>122.9423828125</v>
      </c>
    </row>
    <row r="114">
      <c r="A114" s="21">
        <f>30106</f>
        <v>30106</v>
      </c>
      <c r="B114" s="21">
        <f>17</f>
        <v>17</v>
      </c>
      <c r="C114" s="21">
        <f>30101</f>
        <v>30101</v>
      </c>
      <c r="D114" s="21">
        <f>125909</f>
        <v>125909</v>
      </c>
      <c r="E114" s="21">
        <f>122.9580078125</f>
        <v>122.9580078125</v>
      </c>
    </row>
    <row r="115">
      <c r="A115" s="21">
        <f>30384</f>
        <v>30384</v>
      </c>
      <c r="B115" s="21">
        <f>6</f>
        <v>6</v>
      </c>
      <c r="C115" s="21">
        <f>30375</f>
        <v>30375</v>
      </c>
      <c r="D115" s="21">
        <f>126109</f>
        <v>126109</v>
      </c>
      <c r="E115" s="21">
        <f>123.1533203125</f>
        <v>123.1533203125</v>
      </c>
    </row>
    <row r="116">
      <c r="A116" s="21">
        <f>30620</f>
        <v>30620</v>
      </c>
      <c r="B116" s="21">
        <f t="shared" ref="B116:B125" si="23">0</f>
        <v>0</v>
      </c>
      <c r="C116" s="21">
        <f>30617</f>
        <v>30617</v>
      </c>
      <c r="D116" s="21">
        <f t="shared" ref="D116:D125" si="24">126121</f>
        <v>126121</v>
      </c>
      <c r="E116" s="21">
        <f t="shared" ref="E116:E125" si="25">123.1650390625</f>
        <v>123.1650390625</v>
      </c>
    </row>
    <row r="117">
      <c r="A117" s="21">
        <f>30854</f>
        <v>30854</v>
      </c>
      <c r="B117" s="21">
        <f t="shared" si="23"/>
        <v>0</v>
      </c>
      <c r="C117" s="21">
        <f>30858</f>
        <v>30858</v>
      </c>
      <c r="D117" s="21">
        <f t="shared" si="24"/>
        <v>126121</v>
      </c>
      <c r="E117" s="21">
        <f t="shared" si="25"/>
        <v>123.1650390625</v>
      </c>
    </row>
    <row r="118">
      <c r="A118" s="21">
        <f>31047</f>
        <v>31047</v>
      </c>
      <c r="B118" s="21">
        <f t="shared" si="23"/>
        <v>0</v>
      </c>
      <c r="C118" s="21">
        <f>31056</f>
        <v>31056</v>
      </c>
      <c r="D118" s="21">
        <f t="shared" si="24"/>
        <v>126121</v>
      </c>
      <c r="E118" s="21">
        <f t="shared" si="25"/>
        <v>123.1650390625</v>
      </c>
    </row>
    <row r="119">
      <c r="A119" s="21">
        <f>31319</f>
        <v>31319</v>
      </c>
      <c r="B119" s="21">
        <f t="shared" si="23"/>
        <v>0</v>
      </c>
      <c r="C119" s="21">
        <f>31310</f>
        <v>31310</v>
      </c>
      <c r="D119" s="21">
        <f t="shared" si="24"/>
        <v>126121</v>
      </c>
      <c r="E119" s="21">
        <f t="shared" si="25"/>
        <v>123.1650390625</v>
      </c>
    </row>
    <row r="120">
      <c r="A120" s="21">
        <f>31569</f>
        <v>31569</v>
      </c>
      <c r="B120" s="21">
        <f t="shared" si="23"/>
        <v>0</v>
      </c>
      <c r="C120" s="21">
        <f>31551</f>
        <v>31551</v>
      </c>
      <c r="D120" s="21">
        <f t="shared" si="24"/>
        <v>126121</v>
      </c>
      <c r="E120" s="21">
        <f t="shared" si="25"/>
        <v>123.1650390625</v>
      </c>
    </row>
    <row r="121">
      <c r="A121" s="21">
        <f>31824</f>
        <v>31824</v>
      </c>
      <c r="B121" s="21">
        <f t="shared" si="23"/>
        <v>0</v>
      </c>
      <c r="C121" s="21">
        <f>31823</f>
        <v>31823</v>
      </c>
      <c r="D121" s="21">
        <f t="shared" si="24"/>
        <v>126121</v>
      </c>
      <c r="E121" s="21">
        <f t="shared" si="25"/>
        <v>123.1650390625</v>
      </c>
    </row>
    <row r="122">
      <c r="A122" s="21">
        <f>32073</f>
        <v>32073</v>
      </c>
      <c r="B122" s="21">
        <f t="shared" si="23"/>
        <v>0</v>
      </c>
      <c r="C122" s="21">
        <f>32071</f>
        <v>32071</v>
      </c>
      <c r="D122" s="21">
        <f t="shared" si="24"/>
        <v>126121</v>
      </c>
      <c r="E122" s="21">
        <f t="shared" si="25"/>
        <v>123.1650390625</v>
      </c>
    </row>
    <row r="123">
      <c r="A123" s="21">
        <f>32311</f>
        <v>32311</v>
      </c>
      <c r="B123" s="21">
        <f t="shared" si="23"/>
        <v>0</v>
      </c>
      <c r="C123" s="21">
        <f>32316</f>
        <v>32316</v>
      </c>
      <c r="D123" s="21">
        <f t="shared" si="24"/>
        <v>126121</v>
      </c>
      <c r="E123" s="21">
        <f t="shared" si="25"/>
        <v>123.1650390625</v>
      </c>
    </row>
    <row r="124">
      <c r="A124" s="21">
        <f>32570</f>
        <v>32570</v>
      </c>
      <c r="B124" s="21">
        <f t="shared" si="23"/>
        <v>0</v>
      </c>
      <c r="C124" s="21">
        <f>32575</f>
        <v>32575</v>
      </c>
      <c r="D124" s="21">
        <f t="shared" si="24"/>
        <v>126121</v>
      </c>
      <c r="E124" s="21">
        <f t="shared" si="25"/>
        <v>123.1650390625</v>
      </c>
    </row>
    <row r="125">
      <c r="A125" s="21">
        <f>32809</f>
        <v>32809</v>
      </c>
      <c r="B125" s="21">
        <f t="shared" si="23"/>
        <v>0</v>
      </c>
      <c r="C125" s="21">
        <f>32786</f>
        <v>32786</v>
      </c>
      <c r="D125" s="21">
        <f t="shared" si="24"/>
        <v>126121</v>
      </c>
      <c r="E125" s="21">
        <f t="shared" si="25"/>
        <v>123.1650390625</v>
      </c>
    </row>
    <row r="126">
      <c r="A126" s="21">
        <f>33086</f>
        <v>33086</v>
      </c>
      <c r="B126" s="21">
        <f>14</f>
        <v>14</v>
      </c>
      <c r="C126" s="21">
        <f>33095</f>
        <v>33095</v>
      </c>
      <c r="D126" s="21">
        <f>126239</f>
        <v>126239</v>
      </c>
      <c r="E126" s="21">
        <f>123.2802734375</f>
        <v>123.2802734375</v>
      </c>
    </row>
    <row r="127">
      <c r="A127" s="21">
        <f>33340</f>
        <v>33340</v>
      </c>
      <c r="B127" s="21">
        <f t="shared" ref="B127:B134" si="26">0</f>
        <v>0</v>
      </c>
      <c r="C127" s="21">
        <f>33328</f>
        <v>33328</v>
      </c>
      <c r="D127" s="21">
        <f t="shared" ref="D127:D134" si="27">126371</f>
        <v>126371</v>
      </c>
      <c r="E127" s="21">
        <f t="shared" ref="E127:E134" si="28">123.4091796875</f>
        <v>123.4091796875</v>
      </c>
    </row>
    <row r="128">
      <c r="A128" s="21">
        <f>33582</f>
        <v>33582</v>
      </c>
      <c r="B128" s="21">
        <f t="shared" si="26"/>
        <v>0</v>
      </c>
      <c r="C128" s="21">
        <f>33584</f>
        <v>33584</v>
      </c>
      <c r="D128" s="21">
        <f t="shared" si="27"/>
        <v>126371</v>
      </c>
      <c r="E128" s="21">
        <f t="shared" si="28"/>
        <v>123.4091796875</v>
      </c>
    </row>
    <row r="129">
      <c r="A129" s="21">
        <f>33856</f>
        <v>33856</v>
      </c>
      <c r="B129" s="21">
        <f t="shared" si="26"/>
        <v>0</v>
      </c>
      <c r="C129" s="21">
        <f>33833</f>
        <v>33833</v>
      </c>
      <c r="D129" s="21">
        <f t="shared" si="27"/>
        <v>126371</v>
      </c>
      <c r="E129" s="21">
        <f t="shared" si="28"/>
        <v>123.4091796875</v>
      </c>
    </row>
    <row r="130">
      <c r="A130" s="21">
        <f>34082</f>
        <v>34082</v>
      </c>
      <c r="B130" s="21">
        <f t="shared" si="26"/>
        <v>0</v>
      </c>
      <c r="C130" s="21">
        <f>34081</f>
        <v>34081</v>
      </c>
      <c r="D130" s="21">
        <f t="shared" si="27"/>
        <v>126371</v>
      </c>
      <c r="E130" s="21">
        <f t="shared" si="28"/>
        <v>123.4091796875</v>
      </c>
    </row>
    <row r="131">
      <c r="A131" s="21">
        <f>34333</f>
        <v>34333</v>
      </c>
      <c r="B131" s="21">
        <f t="shared" si="26"/>
        <v>0</v>
      </c>
      <c r="C131" s="21">
        <f>34330</f>
        <v>34330</v>
      </c>
      <c r="D131" s="21">
        <f t="shared" si="27"/>
        <v>126371</v>
      </c>
      <c r="E131" s="21">
        <f t="shared" si="28"/>
        <v>123.4091796875</v>
      </c>
    </row>
    <row r="132">
      <c r="A132" s="21">
        <f>34593</f>
        <v>34593</v>
      </c>
      <c r="B132" s="21">
        <f t="shared" si="26"/>
        <v>0</v>
      </c>
      <c r="C132" s="21">
        <f>34598</f>
        <v>34598</v>
      </c>
      <c r="D132" s="21">
        <f t="shared" si="27"/>
        <v>126371</v>
      </c>
      <c r="E132" s="21">
        <f t="shared" si="28"/>
        <v>123.4091796875</v>
      </c>
    </row>
    <row r="133">
      <c r="A133" s="21">
        <f>34855</f>
        <v>34855</v>
      </c>
      <c r="B133" s="21">
        <f t="shared" si="26"/>
        <v>0</v>
      </c>
      <c r="C133" s="21">
        <f>34859</f>
        <v>34859</v>
      </c>
      <c r="D133" s="21">
        <f t="shared" si="27"/>
        <v>126371</v>
      </c>
      <c r="E133" s="21">
        <f t="shared" si="28"/>
        <v>123.4091796875</v>
      </c>
    </row>
    <row r="134">
      <c r="A134" s="21">
        <f>35085</f>
        <v>35085</v>
      </c>
      <c r="B134" s="21">
        <f t="shared" si="26"/>
        <v>0</v>
      </c>
      <c r="C134" s="21">
        <f>35054</f>
        <v>35054</v>
      </c>
      <c r="D134" s="21">
        <f t="shared" si="27"/>
        <v>126371</v>
      </c>
      <c r="E134" s="21">
        <f t="shared" si="28"/>
        <v>123.4091796875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2016-01-08T15:46:42Z</dcterms:created>
  <dcterms:modified xsi:type="dcterms:W3CDTF">2015-10-22T14:23:45Z</dcterms:modified>
  <cp:lastPrinted>2016-01-08T15:46:42Z</cp:lastPrinted>
</cp:coreProperties>
</file>