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<sst xmlns="http://schemas.openxmlformats.org/spreadsheetml/2006/main" count="8" uniqueCount="8">
  <si>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</si>
  <si>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</si>
  <si>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</si>
  <si>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</si>
  <si>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(133x)</t>
  </si>
  <si>
    <t>AVERAGE TIME BETWEEN MEM TIMESTAMPS (ms) (135x)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</si>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</sst>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2"/>
      <color rgb="00000000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xmlns:c="http://schemas.openxmlformats.org/drawingml/2006/chart" val="4"/>
    </mc:Fallback>
  </mc:AlternateContent>
  <c:chart>
    <c:title>
      <c:tx>
        <c:rich>
          <a:bodyPr anchor="ctr" rot="0"/>
          <a:lstStyle/>
          <a:p>
            <a:pPr algn="ctr">
              <a:defRPr b="1" sz="12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b="1" i="0" sz="1800">
                <a:solidFill>
                  <a:srgbClr val="ED7D31"/>
                </a:solidFill>
                <a:latin typeface="+mn-lt" charset="0"/>
                <a:ea typeface="+mn-lt" charset="0"/>
                <a:cs typeface="+mn-lt" charset="0"/>
              </a:rPr>
              <a:t>Intel App Framework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spPr>
            <a:ln w="19050">
              <a:solidFill>
                <a:srgbClr val="FF6600"/>
              </a:solidFill>
            </a:ln>
          </c:spPr>
          <c:cat>
            <c:numRef>
              <c:f>Sheet1!$A$2:$A$134</c:f>
              <c:numCache/>
            </c:numRef>
          </c:cat>
          <c:val>
            <c:numRef>
              <c:f>Sheet1!$B$2:$B$134</c:f>
              <c:numCache/>
            </c:numRef>
          </c:val>
          <c:smooth val="0"/>
        </c:ser>
        <c:marker val="1"/>
        <c:axId val="35534346"/>
        <c:axId val="1537471098"/>
      </c:lineChart>
      <c:catAx>
        <c:axId val="3553434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537471098"/>
        <c:crosses val="autoZero"/>
        <c:auto val="1"/>
        <c:lblOffset val="100"/>
        <c:tickLblSkip val="1"/>
        <c:tickMarkSkip val="1"/>
        <c:noMultiLvlLbl val="0"/>
      </c:catAx>
      <c:valAx>
        <c:axId val="1537471098"/>
        <c:scaling>
          <c:orientation val="minMax"/>
          <c:max val="100.0"/>
        </c:scaling>
        <c:delete val="0"/>
        <c:axPos val="l"/>
        <c:majorGridlines>
          <c:spPr>
            <a:ln w="6350">
              <a:solidFill>
                <a:srgbClr val="333333"/>
              </a:solidFill>
            </a:ln>
          </c:spPr>
        </c:majorGridlines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144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35534346"/>
        <c:crosses val="autoZero"/>
        <c:crossBetween val="between"/>
      </c:valAx>
      <c:spPr>
        <a:solidFill>
          <a:srgbClr val="E7E6E6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Sheet1!$C$2:$C$136</c:f>
              <c:numCache/>
            </c:numRef>
          </c:cat>
          <c:val>
            <c:numRef>
              <c:f>Sheet1!$E$2:$E$136</c:f>
              <c:numCache/>
            </c:numRef>
          </c:val>
          <c:smooth val="0"/>
        </c:ser>
        <c:marker val="1"/>
        <c:axId val="1490509465"/>
        <c:axId val="122114483"/>
      </c:lineChart>
      <c:catAx>
        <c:axId val="149050946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22114483"/>
        <c:crosses val="autoZero"/>
        <c:auto val="1"/>
        <c:lblOffset val="100"/>
        <c:tickLblSkip val="1"/>
        <c:tickMarkSkip val="1"/>
        <c:noMultiLvlLbl val="0"/>
      </c:catAx>
      <c:valAx>
        <c:axId val="12211448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9050946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zoomScale="85" zoomScalePageLayoutView="85"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37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1259</f>
        <v>1259</v>
      </c>
      <c r="B2" s="21">
        <f>13</f>
        <v>13</v>
      </c>
      <c r="C2" s="21">
        <f>1275</f>
        <v>1275</v>
      </c>
      <c r="D2" s="21">
        <f>6210</f>
        <v>6210</v>
      </c>
      <c r="E2" s="21">
        <f>6.064453125</f>
        <v>6.064453125</v>
      </c>
      <c r="G2" s="21">
        <f>254</f>
        <v>254</v>
      </c>
    </row>
    <row r="3">
      <c r="A3" s="21">
        <f>1512</f>
        <v>1512</v>
      </c>
      <c r="B3" s="21">
        <f>23</f>
        <v>23</v>
      </c>
      <c r="C3" s="21">
        <f>1499</f>
        <v>1499</v>
      </c>
      <c r="D3" s="21">
        <f>12882</f>
        <v>12882</v>
      </c>
      <c r="E3" s="21">
        <f>12.580078125</f>
        <v>12.580078125</v>
      </c>
    </row>
    <row r="4">
      <c r="A4" s="21">
        <f>1772</f>
        <v>1772</v>
      </c>
      <c r="B4" s="21">
        <f>26</f>
        <v>26</v>
      </c>
      <c r="C4" s="21">
        <f>1774</f>
        <v>1774</v>
      </c>
      <c r="D4" s="21">
        <f>93887</f>
        <v>93887</v>
      </c>
      <c r="E4" s="21">
        <f>91.6865234375</f>
        <v>91.6865234375</v>
      </c>
      <c r="G4" s="21" t="s">
        <v>5</v>
      </c>
    </row>
    <row r="5">
      <c r="A5" s="21">
        <f>2028</f>
        <v>2028</v>
      </c>
      <c r="B5" s="21">
        <f>17</f>
        <v>17</v>
      </c>
      <c r="C5" s="21">
        <f>1974</f>
        <v>1974</v>
      </c>
      <c r="D5" s="21">
        <f>101970</f>
        <v>101970</v>
      </c>
      <c r="E5" s="21">
        <f>99.580078125</f>
        <v>99.580078125</v>
      </c>
      <c r="G5" s="21">
        <f>252</f>
        <v>252</v>
      </c>
    </row>
    <row r="6">
      <c r="A6" s="21">
        <f>2288</f>
        <v>2288</v>
      </c>
      <c r="B6" s="21">
        <f>35</f>
        <v>35</v>
      </c>
      <c r="C6" s="21">
        <f>2206</f>
        <v>2206</v>
      </c>
      <c r="D6" s="21">
        <f>107151</f>
        <v>107151</v>
      </c>
      <c r="E6" s="21">
        <f>104.6396484375</f>
        <v>104.6396484375</v>
      </c>
    </row>
    <row r="7">
      <c r="A7" s="21">
        <f>2506</f>
        <v>2506</v>
      </c>
      <c r="B7" s="21">
        <f>0</f>
        <v>0</v>
      </c>
      <c r="C7" s="21">
        <f>2430</f>
        <v>2430</v>
      </c>
      <c r="D7" s="21">
        <f>117555</f>
        <v>117555</v>
      </c>
      <c r="E7" s="21">
        <f>114.7998046875</f>
        <v>114.7998046875</v>
      </c>
    </row>
    <row r="8">
      <c r="A8" s="21">
        <f>2741</f>
        <v>2741</v>
      </c>
      <c r="B8" s="21">
        <f>0</f>
        <v>0</v>
      </c>
      <c r="C8" s="21">
        <f>2680</f>
        <v>2680</v>
      </c>
      <c r="D8" s="21">
        <f>118264</f>
        <v>118264</v>
      </c>
      <c r="E8" s="21">
        <f>115.4921875</f>
        <v>115.4921875</v>
      </c>
    </row>
    <row r="9">
      <c r="A9" s="21">
        <f>2982</f>
        <v>2982</v>
      </c>
      <c r="B9" s="21">
        <f>6</f>
        <v>6</v>
      </c>
      <c r="C9" s="21">
        <f>2939</f>
        <v>2939</v>
      </c>
      <c r="D9" s="21">
        <f>118303</f>
        <v>118303</v>
      </c>
      <c r="E9" s="21">
        <f>115.5302734375</f>
        <v>115.5302734375</v>
      </c>
    </row>
    <row r="10">
      <c r="A10" s="21">
        <f>3236</f>
        <v>3236</v>
      </c>
      <c r="B10" s="21">
        <f t="shared" ref="B10:B19" si="0">0</f>
        <v>0</v>
      </c>
      <c r="C10" s="21">
        <f>3203</f>
        <v>3203</v>
      </c>
      <c r="D10" s="21">
        <f>118489</f>
        <v>118489</v>
      </c>
      <c r="E10" s="21">
        <f>115.7119140625</f>
        <v>115.7119140625</v>
      </c>
    </row>
    <row r="11">
      <c r="A11" s="21">
        <f>3482</f>
        <v>3482</v>
      </c>
      <c r="B11" s="21">
        <f t="shared" si="0"/>
        <v>0</v>
      </c>
      <c r="C11" s="21">
        <f>3420</f>
        <v>3420</v>
      </c>
      <c r="D11" s="21">
        <f t="shared" ref="D11:D20" si="1">118565</f>
        <v>118565</v>
      </c>
      <c r="E11" s="21">
        <f t="shared" ref="E11:E20" si="2">115.7861328125</f>
        <v>115.7861328125</v>
      </c>
    </row>
    <row r="12">
      <c r="A12" s="21">
        <f>3710</f>
        <v>3710</v>
      </c>
      <c r="B12" s="21">
        <f t="shared" si="0"/>
        <v>0</v>
      </c>
      <c r="C12" s="21">
        <f>3654</f>
        <v>3654</v>
      </c>
      <c r="D12" s="21">
        <f t="shared" si="1"/>
        <v>118565</v>
      </c>
      <c r="E12" s="21">
        <f t="shared" si="2"/>
        <v>115.7861328125</v>
      </c>
      <c r="H12" s="21" t="s">
        <v>6</v>
      </c>
      <c r="I12" s="21" t="s">
        <v>7</v>
      </c>
      <c r="J12" s="21" t="s">
        <v>8</v>
      </c>
    </row>
    <row r="13">
      <c r="A13" s="21">
        <f>3945</f>
        <v>3945</v>
      </c>
      <c r="B13" s="21">
        <f t="shared" si="0"/>
        <v>0</v>
      </c>
      <c r="C13" s="21">
        <f>3904</f>
        <v>3904</v>
      </c>
      <c r="D13" s="21">
        <f t="shared" si="1"/>
        <v>118565</v>
      </c>
      <c r="E13" s="21">
        <f t="shared" si="2"/>
        <v>115.7861328125</v>
      </c>
      <c r="H13" s="21">
        <f>AVERAGE(E8:E21)</f>
        <v>115.750418526786</v>
      </c>
      <c r="I13" s="21">
        <f>MAX(E2:E136)</f>
        <v>126.1083984375</v>
      </c>
      <c r="J13" s="21">
        <v>126</v>
      </c>
    </row>
    <row r="14">
      <c r="A14" s="21">
        <f>4238</f>
        <v>4238</v>
      </c>
      <c r="B14" s="21">
        <f t="shared" si="0"/>
        <v>0</v>
      </c>
      <c r="C14" s="21">
        <f>4151</f>
        <v>4151</v>
      </c>
      <c r="D14" s="21">
        <f t="shared" si="1"/>
        <v>118565</v>
      </c>
      <c r="E14" s="21">
        <f t="shared" si="2"/>
        <v>115.7861328125</v>
      </c>
    </row>
    <row r="15">
      <c r="A15" s="21">
        <f>4551</f>
        <v>4551</v>
      </c>
      <c r="B15" s="21">
        <f t="shared" si="0"/>
        <v>0</v>
      </c>
      <c r="C15" s="21">
        <f>4432</f>
        <v>4432</v>
      </c>
      <c r="D15" s="21">
        <f t="shared" si="1"/>
        <v>118565</v>
      </c>
      <c r="E15" s="21">
        <f t="shared" si="2"/>
        <v>115.7861328125</v>
      </c>
    </row>
    <row r="16">
      <c r="A16" s="21">
        <f>4881</f>
        <v>4881</v>
      </c>
      <c r="B16" s="21">
        <f t="shared" si="0"/>
        <v>0</v>
      </c>
      <c r="C16" s="21">
        <f>4666</f>
        <v>4666</v>
      </c>
      <c r="D16" s="21">
        <f t="shared" si="1"/>
        <v>118565</v>
      </c>
      <c r="E16" s="21">
        <f t="shared" si="2"/>
        <v>115.7861328125</v>
      </c>
    </row>
    <row r="17">
      <c r="A17" s="21">
        <f>5188</f>
        <v>5188</v>
      </c>
      <c r="B17" s="21">
        <f t="shared" si="0"/>
        <v>0</v>
      </c>
      <c r="C17" s="21">
        <f>4950</f>
        <v>4950</v>
      </c>
      <c r="D17" s="21">
        <f t="shared" si="1"/>
        <v>118565</v>
      </c>
      <c r="E17" s="21">
        <f t="shared" si="2"/>
        <v>115.7861328125</v>
      </c>
    </row>
    <row r="18">
      <c r="A18" s="21">
        <f>5491</f>
        <v>5491</v>
      </c>
      <c r="B18" s="21">
        <f t="shared" si="0"/>
        <v>0</v>
      </c>
      <c r="C18" s="21">
        <f>5187</f>
        <v>5187</v>
      </c>
      <c r="D18" s="21">
        <f t="shared" si="1"/>
        <v>118565</v>
      </c>
      <c r="E18" s="21">
        <f t="shared" si="2"/>
        <v>115.7861328125</v>
      </c>
    </row>
    <row r="19">
      <c r="A19" s="21">
        <f>5804</f>
        <v>5804</v>
      </c>
      <c r="B19" s="21">
        <f t="shared" si="0"/>
        <v>0</v>
      </c>
      <c r="C19" s="21">
        <f>5487</f>
        <v>5487</v>
      </c>
      <c r="D19" s="21">
        <f t="shared" si="1"/>
        <v>118565</v>
      </c>
      <c r="E19" s="21">
        <f t="shared" si="2"/>
        <v>115.7861328125</v>
      </c>
    </row>
    <row r="20">
      <c r="A20" s="21">
        <f>6075</f>
        <v>6075</v>
      </c>
      <c r="B20" s="21">
        <f>9</f>
        <v>9</v>
      </c>
      <c r="C20" s="21">
        <f>5793</f>
        <v>5793</v>
      </c>
      <c r="D20" s="21">
        <f t="shared" si="1"/>
        <v>118565</v>
      </c>
      <c r="E20" s="21">
        <f t="shared" si="2"/>
        <v>115.7861328125</v>
      </c>
    </row>
    <row r="21">
      <c r="A21" s="21">
        <f>6343</f>
        <v>6343</v>
      </c>
      <c r="B21" s="21">
        <f>6</f>
        <v>6</v>
      </c>
      <c r="C21" s="21">
        <f>6096</f>
        <v>6096</v>
      </c>
      <c r="D21" s="21">
        <f>118692</f>
        <v>118692</v>
      </c>
      <c r="E21" s="21">
        <f>115.91015625</f>
        <v>115.91015625</v>
      </c>
    </row>
    <row r="22">
      <c r="A22" s="21">
        <f>6598</f>
        <v>6598</v>
      </c>
      <c r="B22" s="21">
        <f>33</f>
        <v>33</v>
      </c>
      <c r="C22" s="21">
        <f>6343</f>
        <v>6343</v>
      </c>
      <c r="D22" s="21">
        <f>119658</f>
        <v>119658</v>
      </c>
      <c r="E22" s="21">
        <f>116.853515625</f>
        <v>116.853515625</v>
      </c>
    </row>
    <row r="23">
      <c r="A23" s="21">
        <f>6862</f>
        <v>6862</v>
      </c>
      <c r="B23" s="21">
        <f>26</f>
        <v>26</v>
      </c>
      <c r="C23" s="21">
        <f>6569</f>
        <v>6569</v>
      </c>
      <c r="D23" s="21">
        <f>120795</f>
        <v>120795</v>
      </c>
      <c r="E23" s="21">
        <f>117.9638671875</f>
        <v>117.9638671875</v>
      </c>
    </row>
    <row r="24">
      <c r="A24" s="21">
        <f>7102</f>
        <v>7102</v>
      </c>
      <c r="B24" s="21">
        <f t="shared" ref="B24:B32" si="3">0</f>
        <v>0</v>
      </c>
      <c r="C24" s="21">
        <f>6895</f>
        <v>6895</v>
      </c>
      <c r="D24" s="21">
        <f>123256</f>
        <v>123256</v>
      </c>
      <c r="E24" s="21">
        <f>120.3671875</f>
        <v>120.3671875</v>
      </c>
    </row>
    <row r="25">
      <c r="A25" s="21">
        <f>7362</f>
        <v>7362</v>
      </c>
      <c r="B25" s="21">
        <f t="shared" si="3"/>
        <v>0</v>
      </c>
      <c r="C25" s="21">
        <f>7124</f>
        <v>7124</v>
      </c>
      <c r="D25" s="21">
        <f t="shared" ref="D25:D33" si="4">124582</f>
        <v>124582</v>
      </c>
      <c r="E25" s="21">
        <f t="shared" ref="E25:E33" si="5">121.662109375</f>
        <v>121.662109375</v>
      </c>
    </row>
    <row r="26">
      <c r="A26" s="21">
        <f>7625</f>
        <v>7625</v>
      </c>
      <c r="B26" s="21">
        <f t="shared" si="3"/>
        <v>0</v>
      </c>
      <c r="C26" s="21">
        <f>7354</f>
        <v>7354</v>
      </c>
      <c r="D26" s="21">
        <f t="shared" si="4"/>
        <v>124582</v>
      </c>
      <c r="E26" s="21">
        <f t="shared" si="5"/>
        <v>121.662109375</v>
      </c>
    </row>
    <row r="27">
      <c r="A27" s="21">
        <f>7897</f>
        <v>7897</v>
      </c>
      <c r="B27" s="21">
        <f t="shared" si="3"/>
        <v>0</v>
      </c>
      <c r="C27" s="21">
        <f>7612</f>
        <v>7612</v>
      </c>
      <c r="D27" s="21">
        <f t="shared" si="4"/>
        <v>124582</v>
      </c>
      <c r="E27" s="21">
        <f t="shared" si="5"/>
        <v>121.662109375</v>
      </c>
    </row>
    <row r="28">
      <c r="A28" s="21">
        <f>8157</f>
        <v>8157</v>
      </c>
      <c r="B28" s="21">
        <f t="shared" si="3"/>
        <v>0</v>
      </c>
      <c r="C28" s="21">
        <f>7882</f>
        <v>7882</v>
      </c>
      <c r="D28" s="21">
        <f t="shared" si="4"/>
        <v>124582</v>
      </c>
      <c r="E28" s="21">
        <f t="shared" si="5"/>
        <v>121.662109375</v>
      </c>
    </row>
    <row r="29">
      <c r="A29" s="21">
        <f>8420</f>
        <v>8420</v>
      </c>
      <c r="B29" s="21">
        <f t="shared" si="3"/>
        <v>0</v>
      </c>
      <c r="C29" s="21">
        <f>8131</f>
        <v>8131</v>
      </c>
      <c r="D29" s="21">
        <f t="shared" si="4"/>
        <v>124582</v>
      </c>
      <c r="E29" s="21">
        <f t="shared" si="5"/>
        <v>121.662109375</v>
      </c>
    </row>
    <row r="30">
      <c r="A30" s="21">
        <f>8673</f>
        <v>8673</v>
      </c>
      <c r="B30" s="21">
        <f t="shared" si="3"/>
        <v>0</v>
      </c>
      <c r="C30" s="21">
        <f>8401</f>
        <v>8401</v>
      </c>
      <c r="D30" s="21">
        <f t="shared" si="4"/>
        <v>124582</v>
      </c>
      <c r="E30" s="21">
        <f t="shared" si="5"/>
        <v>121.662109375</v>
      </c>
    </row>
    <row r="31">
      <c r="A31" s="21">
        <f>8924</f>
        <v>8924</v>
      </c>
      <c r="B31" s="21">
        <f t="shared" si="3"/>
        <v>0</v>
      </c>
      <c r="C31" s="21">
        <f>8646</f>
        <v>8646</v>
      </c>
      <c r="D31" s="21">
        <f t="shared" si="4"/>
        <v>124582</v>
      </c>
      <c r="E31" s="21">
        <f t="shared" si="5"/>
        <v>121.662109375</v>
      </c>
    </row>
    <row r="32">
      <c r="A32" s="21">
        <f>9159</f>
        <v>9159</v>
      </c>
      <c r="B32" s="21">
        <f t="shared" si="3"/>
        <v>0</v>
      </c>
      <c r="C32" s="21">
        <f>8909</f>
        <v>8909</v>
      </c>
      <c r="D32" s="21">
        <f t="shared" si="4"/>
        <v>124582</v>
      </c>
      <c r="E32" s="21">
        <f t="shared" si="5"/>
        <v>121.662109375</v>
      </c>
    </row>
    <row r="33">
      <c r="A33" s="21">
        <f>9428</f>
        <v>9428</v>
      </c>
      <c r="B33" s="21">
        <f>11</f>
        <v>11</v>
      </c>
      <c r="C33" s="21">
        <f>9159</f>
        <v>9159</v>
      </c>
      <c r="D33" s="21">
        <f t="shared" si="4"/>
        <v>124582</v>
      </c>
      <c r="E33" s="21">
        <f t="shared" si="5"/>
        <v>121.662109375</v>
      </c>
    </row>
    <row r="34">
      <c r="A34" s="21">
        <f>9658</f>
        <v>9658</v>
      </c>
      <c r="B34" s="21">
        <f>5</f>
        <v>5</v>
      </c>
      <c r="C34" s="21">
        <f>9390</f>
        <v>9390</v>
      </c>
      <c r="D34" s="21">
        <f>124638</f>
        <v>124638</v>
      </c>
      <c r="E34" s="21">
        <f>121.716796875</f>
        <v>121.716796875</v>
      </c>
    </row>
    <row r="35">
      <c r="A35" s="21">
        <f>9951</f>
        <v>9951</v>
      </c>
      <c r="B35" s="21">
        <f t="shared" ref="B35:B42" si="6">0</f>
        <v>0</v>
      </c>
      <c r="C35" s="21">
        <f>9645</f>
        <v>9645</v>
      </c>
      <c r="D35" s="21">
        <f>126236</f>
        <v>126236</v>
      </c>
      <c r="E35" s="21">
        <f>123.27734375</f>
        <v>123.27734375</v>
      </c>
    </row>
    <row r="36">
      <c r="A36" s="21">
        <f>10232</f>
        <v>10232</v>
      </c>
      <c r="B36" s="21">
        <f t="shared" si="6"/>
        <v>0</v>
      </c>
      <c r="C36" s="21">
        <f>9920</f>
        <v>9920</v>
      </c>
      <c r="D36" s="21">
        <f>126912</f>
        <v>126912</v>
      </c>
      <c r="E36" s="21">
        <f>123.9375</f>
        <v>123.9375</v>
      </c>
    </row>
    <row r="37">
      <c r="A37" s="21">
        <f>10467</f>
        <v>10467</v>
      </c>
      <c r="B37" s="21">
        <f t="shared" si="6"/>
        <v>0</v>
      </c>
      <c r="C37" s="21">
        <f>10205</f>
        <v>10205</v>
      </c>
      <c r="D37" s="21">
        <f>126912</f>
        <v>126912</v>
      </c>
      <c r="E37" s="21">
        <f>123.9375</f>
        <v>123.9375</v>
      </c>
    </row>
    <row r="38">
      <c r="A38" s="21">
        <f>10701</f>
        <v>10701</v>
      </c>
      <c r="B38" s="21">
        <f t="shared" si="6"/>
        <v>0</v>
      </c>
      <c r="C38" s="21">
        <f>10453</f>
        <v>10453</v>
      </c>
      <c r="D38" s="21">
        <f>126908</f>
        <v>126908</v>
      </c>
      <c r="E38" s="21">
        <f>123.93359375</f>
        <v>123.93359375</v>
      </c>
    </row>
    <row r="39">
      <c r="A39" s="21">
        <f>10969</f>
        <v>10969</v>
      </c>
      <c r="B39" s="21">
        <f t="shared" si="6"/>
        <v>0</v>
      </c>
      <c r="C39" s="21">
        <f>10716</f>
        <v>10716</v>
      </c>
      <c r="D39" s="21">
        <f>126908</f>
        <v>126908</v>
      </c>
      <c r="E39" s="21">
        <f>123.93359375</f>
        <v>123.93359375</v>
      </c>
    </row>
    <row r="40">
      <c r="A40" s="21">
        <f>11227</f>
        <v>11227</v>
      </c>
      <c r="B40" s="21">
        <f t="shared" si="6"/>
        <v>0</v>
      </c>
      <c r="C40" s="21">
        <f>10968</f>
        <v>10968</v>
      </c>
      <c r="D40" s="21">
        <f>126908</f>
        <v>126908</v>
      </c>
      <c r="E40" s="21">
        <f>123.93359375</f>
        <v>123.93359375</v>
      </c>
    </row>
    <row r="41">
      <c r="A41" s="21">
        <f>11492</f>
        <v>11492</v>
      </c>
      <c r="B41" s="21">
        <f t="shared" si="6"/>
        <v>0</v>
      </c>
      <c r="C41" s="21">
        <f>11249</f>
        <v>11249</v>
      </c>
      <c r="D41" s="21">
        <f>126908</f>
        <v>126908</v>
      </c>
      <c r="E41" s="21">
        <f>123.93359375</f>
        <v>123.93359375</v>
      </c>
    </row>
    <row r="42">
      <c r="A42" s="21">
        <f>11757</f>
        <v>11757</v>
      </c>
      <c r="B42" s="21">
        <f t="shared" si="6"/>
        <v>0</v>
      </c>
      <c r="C42" s="21">
        <f>11511</f>
        <v>11511</v>
      </c>
      <c r="D42" s="21">
        <f>126908</f>
        <v>126908</v>
      </c>
      <c r="E42" s="21">
        <f>123.93359375</f>
        <v>123.93359375</v>
      </c>
    </row>
    <row r="43">
      <c r="A43" s="21">
        <f>12014</f>
        <v>12014</v>
      </c>
      <c r="B43" s="21">
        <f>3</f>
        <v>3</v>
      </c>
      <c r="C43" s="21">
        <f>11739</f>
        <v>11739</v>
      </c>
      <c r="D43" s="21">
        <f>126908</f>
        <v>126908</v>
      </c>
      <c r="E43" s="21">
        <f>123.93359375</f>
        <v>123.93359375</v>
      </c>
    </row>
    <row r="44">
      <c r="A44" s="21">
        <f>12272</f>
        <v>12272</v>
      </c>
      <c r="B44" s="21">
        <f t="shared" ref="B44:B54" si="7">0</f>
        <v>0</v>
      </c>
      <c r="C44" s="21">
        <f>11998</f>
        <v>11998</v>
      </c>
      <c r="D44" s="21">
        <f>126908</f>
        <v>126908</v>
      </c>
      <c r="E44" s="21">
        <f>123.93359375</f>
        <v>123.93359375</v>
      </c>
    </row>
    <row r="45">
      <c r="A45" s="21">
        <f>12537</f>
        <v>12537</v>
      </c>
      <c r="B45" s="21">
        <f t="shared" si="7"/>
        <v>0</v>
      </c>
      <c r="C45" s="21">
        <f>12255</f>
        <v>12255</v>
      </c>
      <c r="D45" s="21">
        <f t="shared" ref="D45:D56" si="8">126852</f>
        <v>126852</v>
      </c>
      <c r="E45" s="21">
        <f t="shared" ref="E45:E56" si="9">123.87890625</f>
        <v>123.87890625</v>
      </c>
    </row>
    <row r="46">
      <c r="A46" s="21">
        <f>12768</f>
        <v>12768</v>
      </c>
      <c r="B46" s="21">
        <f t="shared" si="7"/>
        <v>0</v>
      </c>
      <c r="C46" s="21">
        <f>12529</f>
        <v>12529</v>
      </c>
      <c r="D46" s="21">
        <f t="shared" si="8"/>
        <v>126852</v>
      </c>
      <c r="E46" s="21">
        <f t="shared" si="9"/>
        <v>123.87890625</v>
      </c>
    </row>
    <row r="47">
      <c r="A47" s="21">
        <f>13029</f>
        <v>13029</v>
      </c>
      <c r="B47" s="21">
        <f t="shared" si="7"/>
        <v>0</v>
      </c>
      <c r="C47" s="21">
        <f>12759</f>
        <v>12759</v>
      </c>
      <c r="D47" s="21">
        <f t="shared" si="8"/>
        <v>126852</v>
      </c>
      <c r="E47" s="21">
        <f t="shared" si="9"/>
        <v>123.87890625</v>
      </c>
    </row>
    <row r="48">
      <c r="A48" s="21">
        <f>13270</f>
        <v>13270</v>
      </c>
      <c r="B48" s="21">
        <f t="shared" si="7"/>
        <v>0</v>
      </c>
      <c r="C48" s="21">
        <f>13001</f>
        <v>13001</v>
      </c>
      <c r="D48" s="21">
        <f t="shared" si="8"/>
        <v>126852</v>
      </c>
      <c r="E48" s="21">
        <f t="shared" si="9"/>
        <v>123.87890625</v>
      </c>
    </row>
    <row r="49">
      <c r="A49" s="21">
        <f>13518</f>
        <v>13518</v>
      </c>
      <c r="B49" s="21">
        <f t="shared" si="7"/>
        <v>0</v>
      </c>
      <c r="C49" s="21">
        <f>13247</f>
        <v>13247</v>
      </c>
      <c r="D49" s="21">
        <f t="shared" si="8"/>
        <v>126852</v>
      </c>
      <c r="E49" s="21">
        <f t="shared" si="9"/>
        <v>123.87890625</v>
      </c>
    </row>
    <row r="50">
      <c r="A50" s="21">
        <f>13778</f>
        <v>13778</v>
      </c>
      <c r="B50" s="21">
        <f t="shared" si="7"/>
        <v>0</v>
      </c>
      <c r="C50" s="21">
        <f>13509</f>
        <v>13509</v>
      </c>
      <c r="D50" s="21">
        <f t="shared" si="8"/>
        <v>126852</v>
      </c>
      <c r="E50" s="21">
        <f t="shared" si="9"/>
        <v>123.87890625</v>
      </c>
    </row>
    <row r="51">
      <c r="A51" s="21">
        <f>14038</f>
        <v>14038</v>
      </c>
      <c r="B51" s="21">
        <f t="shared" si="7"/>
        <v>0</v>
      </c>
      <c r="C51" s="21">
        <f>13756</f>
        <v>13756</v>
      </c>
      <c r="D51" s="21">
        <f t="shared" si="8"/>
        <v>126852</v>
      </c>
      <c r="E51" s="21">
        <f t="shared" si="9"/>
        <v>123.87890625</v>
      </c>
    </row>
    <row r="52">
      <c r="A52" s="21">
        <f>14270</f>
        <v>14270</v>
      </c>
      <c r="B52" s="21">
        <f t="shared" si="7"/>
        <v>0</v>
      </c>
      <c r="C52" s="21">
        <f>14029</f>
        <v>14029</v>
      </c>
      <c r="D52" s="21">
        <f t="shared" si="8"/>
        <v>126852</v>
      </c>
      <c r="E52" s="21">
        <f t="shared" si="9"/>
        <v>123.87890625</v>
      </c>
    </row>
    <row r="53">
      <c r="A53" s="21">
        <f>14554</f>
        <v>14554</v>
      </c>
      <c r="B53" s="21">
        <f t="shared" si="7"/>
        <v>0</v>
      </c>
      <c r="C53" s="21">
        <f>14279</f>
        <v>14279</v>
      </c>
      <c r="D53" s="21">
        <f t="shared" si="8"/>
        <v>126852</v>
      </c>
      <c r="E53" s="21">
        <f t="shared" si="9"/>
        <v>123.87890625</v>
      </c>
    </row>
    <row r="54">
      <c r="A54" s="21">
        <f>14812</f>
        <v>14812</v>
      </c>
      <c r="B54" s="21">
        <f t="shared" si="7"/>
        <v>0</v>
      </c>
      <c r="C54" s="21">
        <f>14553</f>
        <v>14553</v>
      </c>
      <c r="D54" s="21">
        <f t="shared" si="8"/>
        <v>126852</v>
      </c>
      <c r="E54" s="21">
        <f t="shared" si="9"/>
        <v>123.87890625</v>
      </c>
    </row>
    <row r="55">
      <c r="A55" s="21">
        <f>15066</f>
        <v>15066</v>
      </c>
      <c r="B55" s="21">
        <f>3</f>
        <v>3</v>
      </c>
      <c r="C55" s="21">
        <f>14800</f>
        <v>14800</v>
      </c>
      <c r="D55" s="21">
        <f t="shared" si="8"/>
        <v>126852</v>
      </c>
      <c r="E55" s="21">
        <f t="shared" si="9"/>
        <v>123.87890625</v>
      </c>
    </row>
    <row r="56">
      <c r="A56" s="21">
        <f>15351</f>
        <v>15351</v>
      </c>
      <c r="B56" s="21">
        <f>21</f>
        <v>21</v>
      </c>
      <c r="C56" s="21">
        <f>15058</f>
        <v>15058</v>
      </c>
      <c r="D56" s="21">
        <f t="shared" si="8"/>
        <v>126852</v>
      </c>
      <c r="E56" s="21">
        <f t="shared" si="9"/>
        <v>123.87890625</v>
      </c>
    </row>
    <row r="57">
      <c r="A57" s="21">
        <f>15604</f>
        <v>15604</v>
      </c>
      <c r="B57" s="21">
        <f t="shared" ref="B57:B66" si="10">0</f>
        <v>0</v>
      </c>
      <c r="C57" s="21">
        <f>15397</f>
        <v>15397</v>
      </c>
      <c r="D57" s="21">
        <f>127096</f>
        <v>127096</v>
      </c>
      <c r="E57" s="21">
        <f>124.1171875</f>
        <v>124.1171875</v>
      </c>
    </row>
    <row r="58">
      <c r="A58" s="21">
        <f>15849</f>
        <v>15849</v>
      </c>
      <c r="B58" s="21">
        <f t="shared" si="10"/>
        <v>0</v>
      </c>
      <c r="C58" s="21">
        <f>15631</f>
        <v>15631</v>
      </c>
      <c r="D58" s="21">
        <f t="shared" ref="D58:D67" si="11">127370</f>
        <v>127370</v>
      </c>
      <c r="E58" s="21">
        <f t="shared" ref="E58:E67" si="12">124.384765625</f>
        <v>124.384765625</v>
      </c>
    </row>
    <row r="59">
      <c r="A59" s="21">
        <f>16095</f>
        <v>16095</v>
      </c>
      <c r="B59" s="21">
        <f t="shared" si="10"/>
        <v>0</v>
      </c>
      <c r="C59" s="21">
        <f>15853</f>
        <v>15853</v>
      </c>
      <c r="D59" s="21">
        <f t="shared" si="11"/>
        <v>127370</v>
      </c>
      <c r="E59" s="21">
        <f t="shared" si="12"/>
        <v>124.384765625</v>
      </c>
    </row>
    <row r="60">
      <c r="A60" s="21">
        <f>16358</f>
        <v>16358</v>
      </c>
      <c r="B60" s="21">
        <f t="shared" si="10"/>
        <v>0</v>
      </c>
      <c r="C60" s="21">
        <f>16098</f>
        <v>16098</v>
      </c>
      <c r="D60" s="21">
        <f t="shared" si="11"/>
        <v>127370</v>
      </c>
      <c r="E60" s="21">
        <f t="shared" si="12"/>
        <v>124.384765625</v>
      </c>
    </row>
    <row r="61">
      <c r="A61" s="21">
        <f>16580</f>
        <v>16580</v>
      </c>
      <c r="B61" s="21">
        <f t="shared" si="10"/>
        <v>0</v>
      </c>
      <c r="C61" s="21">
        <f>16345</f>
        <v>16345</v>
      </c>
      <c r="D61" s="21">
        <f t="shared" si="11"/>
        <v>127370</v>
      </c>
      <c r="E61" s="21">
        <f t="shared" si="12"/>
        <v>124.384765625</v>
      </c>
    </row>
    <row r="62">
      <c r="A62" s="21">
        <f>16814</f>
        <v>16814</v>
      </c>
      <c r="B62" s="21">
        <f t="shared" si="10"/>
        <v>0</v>
      </c>
      <c r="C62" s="21">
        <f>16557</f>
        <v>16557</v>
      </c>
      <c r="D62" s="21">
        <f t="shared" si="11"/>
        <v>127370</v>
      </c>
      <c r="E62" s="21">
        <f t="shared" si="12"/>
        <v>124.384765625</v>
      </c>
    </row>
    <row r="63">
      <c r="A63" s="21">
        <f>17098</f>
        <v>17098</v>
      </c>
      <c r="B63" s="21">
        <f t="shared" si="10"/>
        <v>0</v>
      </c>
      <c r="C63" s="21">
        <f>16823</f>
        <v>16823</v>
      </c>
      <c r="D63" s="21">
        <f t="shared" si="11"/>
        <v>127370</v>
      </c>
      <c r="E63" s="21">
        <f t="shared" si="12"/>
        <v>124.384765625</v>
      </c>
    </row>
    <row r="64">
      <c r="A64" s="21">
        <f>17339</f>
        <v>17339</v>
      </c>
      <c r="B64" s="21">
        <f t="shared" si="10"/>
        <v>0</v>
      </c>
      <c r="C64" s="21">
        <f>17073</f>
        <v>17073</v>
      </c>
      <c r="D64" s="21">
        <f t="shared" si="11"/>
        <v>127370</v>
      </c>
      <c r="E64" s="21">
        <f t="shared" si="12"/>
        <v>124.384765625</v>
      </c>
    </row>
    <row r="65">
      <c r="A65" s="21">
        <f>17586</f>
        <v>17586</v>
      </c>
      <c r="B65" s="21">
        <f t="shared" si="10"/>
        <v>0</v>
      </c>
      <c r="C65" s="21">
        <f>17319</f>
        <v>17319</v>
      </c>
      <c r="D65" s="21">
        <f t="shared" si="11"/>
        <v>127370</v>
      </c>
      <c r="E65" s="21">
        <f t="shared" si="12"/>
        <v>124.384765625</v>
      </c>
    </row>
    <row r="66">
      <c r="A66" s="21">
        <f>17825</f>
        <v>17825</v>
      </c>
      <c r="B66" s="21">
        <f t="shared" si="10"/>
        <v>0</v>
      </c>
      <c r="C66" s="21">
        <f>17572</f>
        <v>17572</v>
      </c>
      <c r="D66" s="21">
        <f t="shared" si="11"/>
        <v>127370</v>
      </c>
      <c r="E66" s="21">
        <f t="shared" si="12"/>
        <v>124.384765625</v>
      </c>
    </row>
    <row r="67">
      <c r="A67" s="21">
        <f>18032</f>
        <v>18032</v>
      </c>
      <c r="B67" s="21">
        <f>4</f>
        <v>4</v>
      </c>
      <c r="C67" s="21">
        <f>17815</f>
        <v>17815</v>
      </c>
      <c r="D67" s="21">
        <f t="shared" si="11"/>
        <v>127370</v>
      </c>
      <c r="E67" s="21">
        <f t="shared" si="12"/>
        <v>124.384765625</v>
      </c>
    </row>
    <row r="68">
      <c r="A68" s="21">
        <f>18286</f>
        <v>18286</v>
      </c>
      <c r="B68" s="21">
        <f>11</f>
        <v>11</v>
      </c>
      <c r="C68" s="21">
        <f>18060</f>
        <v>18060</v>
      </c>
      <c r="D68" s="21">
        <f>127384</f>
        <v>127384</v>
      </c>
      <c r="E68" s="21">
        <f>124.3984375</f>
        <v>124.3984375</v>
      </c>
    </row>
    <row r="69">
      <c r="A69" s="21">
        <f>18499</f>
        <v>18499</v>
      </c>
      <c r="B69" s="21">
        <f t="shared" ref="B69:B79" si="13">0</f>
        <v>0</v>
      </c>
      <c r="C69" s="21">
        <f>18273</f>
        <v>18273</v>
      </c>
      <c r="D69" s="21">
        <f>127644</f>
        <v>127644</v>
      </c>
      <c r="E69" s="21">
        <f>124.65234375</f>
        <v>124.65234375</v>
      </c>
    </row>
    <row r="70">
      <c r="A70" s="21">
        <f>18767</f>
        <v>18767</v>
      </c>
      <c r="B70" s="21">
        <f t="shared" si="13"/>
        <v>0</v>
      </c>
      <c r="C70" s="21">
        <f>18514</f>
        <v>18514</v>
      </c>
      <c r="D70" s="21">
        <f t="shared" ref="D70:D80" si="14">127730</f>
        <v>127730</v>
      </c>
      <c r="E70" s="21">
        <f t="shared" ref="E70:E80" si="15">124.736328125</f>
        <v>124.736328125</v>
      </c>
    </row>
    <row r="71">
      <c r="A71" s="21">
        <f>19011</f>
        <v>19011</v>
      </c>
      <c r="B71" s="21">
        <f t="shared" si="13"/>
        <v>0</v>
      </c>
      <c r="C71" s="21">
        <f>18759</f>
        <v>18759</v>
      </c>
      <c r="D71" s="21">
        <f t="shared" si="14"/>
        <v>127730</v>
      </c>
      <c r="E71" s="21">
        <f t="shared" si="15"/>
        <v>124.736328125</v>
      </c>
    </row>
    <row r="72">
      <c r="A72" s="21">
        <f>19250</f>
        <v>19250</v>
      </c>
      <c r="B72" s="21">
        <f t="shared" si="13"/>
        <v>0</v>
      </c>
      <c r="C72" s="21">
        <f>19001</f>
        <v>19001</v>
      </c>
      <c r="D72" s="21">
        <f t="shared" si="14"/>
        <v>127730</v>
      </c>
      <c r="E72" s="21">
        <f t="shared" si="15"/>
        <v>124.736328125</v>
      </c>
    </row>
    <row r="73">
      <c r="A73" s="21">
        <f>19504</f>
        <v>19504</v>
      </c>
      <c r="B73" s="21">
        <f t="shared" si="13"/>
        <v>0</v>
      </c>
      <c r="C73" s="21">
        <f>19240</f>
        <v>19240</v>
      </c>
      <c r="D73" s="21">
        <f t="shared" si="14"/>
        <v>127730</v>
      </c>
      <c r="E73" s="21">
        <f t="shared" si="15"/>
        <v>124.736328125</v>
      </c>
    </row>
    <row r="74">
      <c r="A74" s="21">
        <f>19743</f>
        <v>19743</v>
      </c>
      <c r="B74" s="21">
        <f t="shared" si="13"/>
        <v>0</v>
      </c>
      <c r="C74" s="21">
        <f>19530</f>
        <v>19530</v>
      </c>
      <c r="D74" s="21">
        <f t="shared" si="14"/>
        <v>127730</v>
      </c>
      <c r="E74" s="21">
        <f t="shared" si="15"/>
        <v>124.736328125</v>
      </c>
    </row>
    <row r="75">
      <c r="A75" s="21">
        <f>20000</f>
        <v>20000</v>
      </c>
      <c r="B75" s="21">
        <f t="shared" si="13"/>
        <v>0</v>
      </c>
      <c r="C75" s="21">
        <f>19769</f>
        <v>19769</v>
      </c>
      <c r="D75" s="21">
        <f t="shared" si="14"/>
        <v>127730</v>
      </c>
      <c r="E75" s="21">
        <f t="shared" si="15"/>
        <v>124.736328125</v>
      </c>
    </row>
    <row r="76">
      <c r="A76" s="21">
        <f>20267</f>
        <v>20267</v>
      </c>
      <c r="B76" s="21">
        <f t="shared" si="13"/>
        <v>0</v>
      </c>
      <c r="C76" s="21">
        <f>20003</f>
        <v>20003</v>
      </c>
      <c r="D76" s="21">
        <f t="shared" si="14"/>
        <v>127730</v>
      </c>
      <c r="E76" s="21">
        <f t="shared" si="15"/>
        <v>124.736328125</v>
      </c>
    </row>
    <row r="77">
      <c r="A77" s="21">
        <f>20510</f>
        <v>20510</v>
      </c>
      <c r="B77" s="21">
        <f t="shared" si="13"/>
        <v>0</v>
      </c>
      <c r="C77" s="21">
        <f>20228</f>
        <v>20228</v>
      </c>
      <c r="D77" s="21">
        <f t="shared" si="14"/>
        <v>127730</v>
      </c>
      <c r="E77" s="21">
        <f t="shared" si="15"/>
        <v>124.736328125</v>
      </c>
    </row>
    <row r="78">
      <c r="A78" s="21">
        <f>20754</f>
        <v>20754</v>
      </c>
      <c r="B78" s="21">
        <f t="shared" si="13"/>
        <v>0</v>
      </c>
      <c r="C78" s="21">
        <f>20498</f>
        <v>20498</v>
      </c>
      <c r="D78" s="21">
        <f t="shared" si="14"/>
        <v>127730</v>
      </c>
      <c r="E78" s="21">
        <f t="shared" si="15"/>
        <v>124.736328125</v>
      </c>
    </row>
    <row r="79">
      <c r="A79" s="21">
        <f>21005</f>
        <v>21005</v>
      </c>
      <c r="B79" s="21">
        <f t="shared" si="13"/>
        <v>0</v>
      </c>
      <c r="C79" s="21">
        <f>20746</f>
        <v>20746</v>
      </c>
      <c r="D79" s="21">
        <f t="shared" si="14"/>
        <v>127730</v>
      </c>
      <c r="E79" s="21">
        <f t="shared" si="15"/>
        <v>124.736328125</v>
      </c>
    </row>
    <row r="80">
      <c r="A80" s="21">
        <f>21263</f>
        <v>21263</v>
      </c>
      <c r="B80" s="21">
        <f>8</f>
        <v>8</v>
      </c>
      <c r="C80" s="21">
        <f>21017</f>
        <v>21017</v>
      </c>
      <c r="D80" s="21">
        <f t="shared" si="14"/>
        <v>127730</v>
      </c>
      <c r="E80" s="21">
        <f t="shared" si="15"/>
        <v>124.736328125</v>
      </c>
    </row>
    <row r="81">
      <c r="A81" s="21">
        <f>21541</f>
        <v>21541</v>
      </c>
      <c r="B81" s="21">
        <f t="shared" ref="B81:B90" si="16">0</f>
        <v>0</v>
      </c>
      <c r="C81" s="21">
        <f>21280</f>
        <v>21280</v>
      </c>
      <c r="D81" s="21">
        <f>127904</f>
        <v>127904</v>
      </c>
      <c r="E81" s="21">
        <f>124.90625</f>
        <v>124.90625</v>
      </c>
    </row>
    <row r="82">
      <c r="A82" s="21">
        <f>21795</f>
        <v>21795</v>
      </c>
      <c r="B82" s="21">
        <f t="shared" si="16"/>
        <v>0</v>
      </c>
      <c r="C82" s="21">
        <f>21508</f>
        <v>21508</v>
      </c>
      <c r="D82" s="21">
        <f>128028</f>
        <v>128028</v>
      </c>
      <c r="E82" s="21">
        <f>125.02734375</f>
        <v>125.02734375</v>
      </c>
    </row>
    <row r="83">
      <c r="A83" s="21">
        <f>22039</f>
        <v>22039</v>
      </c>
      <c r="B83" s="21">
        <f t="shared" si="16"/>
        <v>0</v>
      </c>
      <c r="C83" s="21">
        <f>21780</f>
        <v>21780</v>
      </c>
      <c r="D83" s="21">
        <f t="shared" ref="D83:D91" si="17">128033</f>
        <v>128033</v>
      </c>
      <c r="E83" s="21">
        <f t="shared" ref="E83:E91" si="18">125.0322265625</f>
        <v>125.0322265625</v>
      </c>
    </row>
    <row r="84">
      <c r="A84" s="21">
        <f>22298</f>
        <v>22298</v>
      </c>
      <c r="B84" s="21">
        <f t="shared" si="16"/>
        <v>0</v>
      </c>
      <c r="C84" s="21">
        <f>22039</f>
        <v>22039</v>
      </c>
      <c r="D84" s="21">
        <f t="shared" si="17"/>
        <v>128033</v>
      </c>
      <c r="E84" s="21">
        <f t="shared" si="18"/>
        <v>125.0322265625</v>
      </c>
    </row>
    <row r="85">
      <c r="A85" s="21">
        <f>22564</f>
        <v>22564</v>
      </c>
      <c r="B85" s="21">
        <f t="shared" si="16"/>
        <v>0</v>
      </c>
      <c r="C85" s="21">
        <f>22311</f>
        <v>22311</v>
      </c>
      <c r="D85" s="21">
        <f t="shared" si="17"/>
        <v>128033</v>
      </c>
      <c r="E85" s="21">
        <f t="shared" si="18"/>
        <v>125.0322265625</v>
      </c>
    </row>
    <row r="86">
      <c r="A86" s="21">
        <f>22819</f>
        <v>22819</v>
      </c>
      <c r="B86" s="21">
        <f t="shared" si="16"/>
        <v>0</v>
      </c>
      <c r="C86" s="21">
        <f>22569</f>
        <v>22569</v>
      </c>
      <c r="D86" s="21">
        <f t="shared" si="17"/>
        <v>128033</v>
      </c>
      <c r="E86" s="21">
        <f t="shared" si="18"/>
        <v>125.0322265625</v>
      </c>
    </row>
    <row r="87">
      <c r="A87" s="21">
        <f>23076</f>
        <v>23076</v>
      </c>
      <c r="B87" s="21">
        <f t="shared" si="16"/>
        <v>0</v>
      </c>
      <c r="C87" s="21">
        <f>22828</f>
        <v>22828</v>
      </c>
      <c r="D87" s="21">
        <f t="shared" si="17"/>
        <v>128033</v>
      </c>
      <c r="E87" s="21">
        <f t="shared" si="18"/>
        <v>125.0322265625</v>
      </c>
    </row>
    <row r="88">
      <c r="A88" s="21">
        <f>23341</f>
        <v>23341</v>
      </c>
      <c r="B88" s="21">
        <f t="shared" si="16"/>
        <v>0</v>
      </c>
      <c r="C88" s="21">
        <f>23051</f>
        <v>23051</v>
      </c>
      <c r="D88" s="21">
        <f t="shared" si="17"/>
        <v>128033</v>
      </c>
      <c r="E88" s="21">
        <f t="shared" si="18"/>
        <v>125.0322265625</v>
      </c>
    </row>
    <row r="89">
      <c r="A89" s="21">
        <f>23594</f>
        <v>23594</v>
      </c>
      <c r="B89" s="21">
        <f t="shared" si="16"/>
        <v>0</v>
      </c>
      <c r="C89" s="21">
        <f>23310</f>
        <v>23310</v>
      </c>
      <c r="D89" s="21">
        <f t="shared" si="17"/>
        <v>128033</v>
      </c>
      <c r="E89" s="21">
        <f t="shared" si="18"/>
        <v>125.0322265625</v>
      </c>
    </row>
    <row r="90">
      <c r="A90" s="21">
        <f>23837</f>
        <v>23837</v>
      </c>
      <c r="B90" s="21">
        <f t="shared" si="16"/>
        <v>0</v>
      </c>
      <c r="C90" s="21">
        <f>23572</f>
        <v>23572</v>
      </c>
      <c r="D90" s="21">
        <f t="shared" si="17"/>
        <v>128033</v>
      </c>
      <c r="E90" s="21">
        <f t="shared" si="18"/>
        <v>125.0322265625</v>
      </c>
    </row>
    <row r="91">
      <c r="A91" s="21">
        <f>24054</f>
        <v>24054</v>
      </c>
      <c r="B91" s="21">
        <f>17</f>
        <v>17</v>
      </c>
      <c r="C91" s="21">
        <f>23833</f>
        <v>23833</v>
      </c>
      <c r="D91" s="21">
        <f t="shared" si="17"/>
        <v>128033</v>
      </c>
      <c r="E91" s="21">
        <f t="shared" si="18"/>
        <v>125.0322265625</v>
      </c>
    </row>
    <row r="92">
      <c r="A92" s="21">
        <f>24360</f>
        <v>24360</v>
      </c>
      <c r="B92" s="21">
        <f t="shared" ref="B92:B114" si="19">0</f>
        <v>0</v>
      </c>
      <c r="C92" s="21">
        <f>24126</f>
        <v>24126</v>
      </c>
      <c r="D92" s="21">
        <f>128585</f>
        <v>128585</v>
      </c>
      <c r="E92" s="21">
        <f>125.5712890625</f>
        <v>125.5712890625</v>
      </c>
    </row>
    <row r="93">
      <c r="A93" s="21">
        <f>24630</f>
        <v>24630</v>
      </c>
      <c r="B93" s="21">
        <f t="shared" si="19"/>
        <v>0</v>
      </c>
      <c r="C93" s="21">
        <f>24418</f>
        <v>24418</v>
      </c>
      <c r="D93" s="21">
        <f t="shared" ref="D93:D103" si="20">128775</f>
        <v>128775</v>
      </c>
      <c r="E93" s="21">
        <f t="shared" ref="E93:E103" si="21">125.7568359375</f>
        <v>125.7568359375</v>
      </c>
    </row>
    <row r="94">
      <c r="A94" s="21">
        <f>24908</f>
        <v>24908</v>
      </c>
      <c r="B94" s="21">
        <f t="shared" si="19"/>
        <v>0</v>
      </c>
      <c r="C94" s="21">
        <f>24650</f>
        <v>24650</v>
      </c>
      <c r="D94" s="21">
        <f t="shared" si="20"/>
        <v>128775</v>
      </c>
      <c r="E94" s="21">
        <f t="shared" si="21"/>
        <v>125.7568359375</v>
      </c>
    </row>
    <row r="95">
      <c r="A95" s="21">
        <f>25174</f>
        <v>25174</v>
      </c>
      <c r="B95" s="21">
        <f t="shared" si="19"/>
        <v>0</v>
      </c>
      <c r="C95" s="21">
        <f>24888</f>
        <v>24888</v>
      </c>
      <c r="D95" s="21">
        <f t="shared" si="20"/>
        <v>128775</v>
      </c>
      <c r="E95" s="21">
        <f t="shared" si="21"/>
        <v>125.7568359375</v>
      </c>
    </row>
    <row r="96">
      <c r="A96" s="21">
        <f>25410</f>
        <v>25410</v>
      </c>
      <c r="B96" s="21">
        <f t="shared" si="19"/>
        <v>0</v>
      </c>
      <c r="C96" s="21">
        <f>25149</f>
        <v>25149</v>
      </c>
      <c r="D96" s="21">
        <f t="shared" si="20"/>
        <v>128775</v>
      </c>
      <c r="E96" s="21">
        <f t="shared" si="21"/>
        <v>125.7568359375</v>
      </c>
    </row>
    <row r="97">
      <c r="A97" s="21">
        <f>25656</f>
        <v>25656</v>
      </c>
      <c r="B97" s="21">
        <f t="shared" si="19"/>
        <v>0</v>
      </c>
      <c r="C97" s="21">
        <f>25399</f>
        <v>25399</v>
      </c>
      <c r="D97" s="21">
        <f t="shared" si="20"/>
        <v>128775</v>
      </c>
      <c r="E97" s="21">
        <f t="shared" si="21"/>
        <v>125.7568359375</v>
      </c>
    </row>
    <row r="98">
      <c r="A98" s="21">
        <f>25898</f>
        <v>25898</v>
      </c>
      <c r="B98" s="21">
        <f t="shared" si="19"/>
        <v>0</v>
      </c>
      <c r="C98" s="21">
        <f>25636</f>
        <v>25636</v>
      </c>
      <c r="D98" s="21">
        <f t="shared" si="20"/>
        <v>128775</v>
      </c>
      <c r="E98" s="21">
        <f t="shared" si="21"/>
        <v>125.7568359375</v>
      </c>
    </row>
    <row r="99">
      <c r="A99" s="21">
        <f>26156</f>
        <v>26156</v>
      </c>
      <c r="B99" s="21">
        <f t="shared" si="19"/>
        <v>0</v>
      </c>
      <c r="C99" s="21">
        <f>25889</f>
        <v>25889</v>
      </c>
      <c r="D99" s="21">
        <f t="shared" si="20"/>
        <v>128775</v>
      </c>
      <c r="E99" s="21">
        <f t="shared" si="21"/>
        <v>125.7568359375</v>
      </c>
    </row>
    <row r="100">
      <c r="A100" s="21">
        <f>26434</f>
        <v>26434</v>
      </c>
      <c r="B100" s="21">
        <f t="shared" si="19"/>
        <v>0</v>
      </c>
      <c r="C100" s="21">
        <f>26189</f>
        <v>26189</v>
      </c>
      <c r="D100" s="21">
        <f t="shared" si="20"/>
        <v>128775</v>
      </c>
      <c r="E100" s="21">
        <f t="shared" si="21"/>
        <v>125.7568359375</v>
      </c>
    </row>
    <row r="101">
      <c r="A101" s="21">
        <f>26681</f>
        <v>26681</v>
      </c>
      <c r="B101" s="21">
        <f t="shared" si="19"/>
        <v>0</v>
      </c>
      <c r="C101" s="21">
        <f>26418</f>
        <v>26418</v>
      </c>
      <c r="D101" s="21">
        <f t="shared" si="20"/>
        <v>128775</v>
      </c>
      <c r="E101" s="21">
        <f t="shared" si="21"/>
        <v>125.7568359375</v>
      </c>
    </row>
    <row r="102">
      <c r="A102" s="21">
        <f>26944</f>
        <v>26944</v>
      </c>
      <c r="B102" s="21">
        <f t="shared" si="19"/>
        <v>0</v>
      </c>
      <c r="C102" s="21">
        <f>26669</f>
        <v>26669</v>
      </c>
      <c r="D102" s="21">
        <f t="shared" si="20"/>
        <v>128775</v>
      </c>
      <c r="E102" s="21">
        <f t="shared" si="21"/>
        <v>125.7568359375</v>
      </c>
    </row>
    <row r="103">
      <c r="A103" s="21">
        <f>27209</f>
        <v>27209</v>
      </c>
      <c r="B103" s="21">
        <f t="shared" si="19"/>
        <v>0</v>
      </c>
      <c r="C103" s="21">
        <f>26919</f>
        <v>26919</v>
      </c>
      <c r="D103" s="21">
        <f t="shared" si="20"/>
        <v>128775</v>
      </c>
      <c r="E103" s="21">
        <f t="shared" si="21"/>
        <v>125.7568359375</v>
      </c>
    </row>
    <row r="104">
      <c r="A104" s="21">
        <f>27470</f>
        <v>27470</v>
      </c>
      <c r="B104" s="21">
        <f t="shared" si="19"/>
        <v>0</v>
      </c>
      <c r="C104" s="21">
        <f>27217</f>
        <v>27217</v>
      </c>
      <c r="D104" s="21">
        <f>128787</f>
        <v>128787</v>
      </c>
      <c r="E104" s="21">
        <f>125.7685546875</f>
        <v>125.7685546875</v>
      </c>
    </row>
    <row r="105">
      <c r="A105" s="21">
        <f>27767</f>
        <v>27767</v>
      </c>
      <c r="B105" s="21">
        <f t="shared" si="19"/>
        <v>0</v>
      </c>
      <c r="C105" s="21">
        <f>27469</f>
        <v>27469</v>
      </c>
      <c r="D105" s="21">
        <f>128787</f>
        <v>128787</v>
      </c>
      <c r="E105" s="21">
        <f>125.7685546875</f>
        <v>125.7685546875</v>
      </c>
    </row>
    <row r="106">
      <c r="A106" s="21">
        <f>28015</f>
        <v>28015</v>
      </c>
      <c r="B106" s="21">
        <f t="shared" si="19"/>
        <v>0</v>
      </c>
      <c r="C106" s="21">
        <f>27765</f>
        <v>27765</v>
      </c>
      <c r="D106" s="21">
        <f>128787</f>
        <v>128787</v>
      </c>
      <c r="E106" s="21">
        <f>125.7685546875</f>
        <v>125.7685546875</v>
      </c>
    </row>
    <row r="107">
      <c r="A107" s="21">
        <f>28273</f>
        <v>28273</v>
      </c>
      <c r="B107" s="21">
        <f t="shared" si="19"/>
        <v>0</v>
      </c>
      <c r="C107" s="21">
        <f>28013</f>
        <v>28013</v>
      </c>
      <c r="D107" s="21">
        <f t="shared" ref="D107:D115" si="22">128795</f>
        <v>128795</v>
      </c>
      <c r="E107" s="21">
        <f t="shared" ref="E107:E115" si="23">125.7763671875</f>
        <v>125.7763671875</v>
      </c>
    </row>
    <row r="108">
      <c r="A108" s="21">
        <f>28520</f>
        <v>28520</v>
      </c>
      <c r="B108" s="21">
        <f t="shared" si="19"/>
        <v>0</v>
      </c>
      <c r="C108" s="21">
        <f>28264</f>
        <v>28264</v>
      </c>
      <c r="D108" s="21">
        <f t="shared" si="22"/>
        <v>128795</v>
      </c>
      <c r="E108" s="21">
        <f t="shared" si="23"/>
        <v>125.7763671875</v>
      </c>
    </row>
    <row r="109">
      <c r="A109" s="21">
        <f>28791</f>
        <v>28791</v>
      </c>
      <c r="B109" s="21">
        <f t="shared" si="19"/>
        <v>0</v>
      </c>
      <c r="C109" s="21">
        <f>28520</f>
        <v>28520</v>
      </c>
      <c r="D109" s="21">
        <f t="shared" si="22"/>
        <v>128795</v>
      </c>
      <c r="E109" s="21">
        <f t="shared" si="23"/>
        <v>125.7763671875</v>
      </c>
    </row>
    <row r="110">
      <c r="A110" s="21">
        <f>29021</f>
        <v>29021</v>
      </c>
      <c r="B110" s="21">
        <f t="shared" si="19"/>
        <v>0</v>
      </c>
      <c r="C110" s="21">
        <f>28786</f>
        <v>28786</v>
      </c>
      <c r="D110" s="21">
        <f t="shared" si="22"/>
        <v>128795</v>
      </c>
      <c r="E110" s="21">
        <f t="shared" si="23"/>
        <v>125.7763671875</v>
      </c>
    </row>
    <row r="111">
      <c r="A111" s="21">
        <f>29304</f>
        <v>29304</v>
      </c>
      <c r="B111" s="21">
        <f t="shared" si="19"/>
        <v>0</v>
      </c>
      <c r="C111" s="21">
        <f>29023</f>
        <v>29023</v>
      </c>
      <c r="D111" s="21">
        <f t="shared" si="22"/>
        <v>128795</v>
      </c>
      <c r="E111" s="21">
        <f t="shared" si="23"/>
        <v>125.7763671875</v>
      </c>
    </row>
    <row r="112">
      <c r="A112" s="21">
        <f>29551</f>
        <v>29551</v>
      </c>
      <c r="B112" s="21">
        <f t="shared" si="19"/>
        <v>0</v>
      </c>
      <c r="C112" s="21">
        <f>29290</f>
        <v>29290</v>
      </c>
      <c r="D112" s="21">
        <f t="shared" si="22"/>
        <v>128795</v>
      </c>
      <c r="E112" s="21">
        <f t="shared" si="23"/>
        <v>125.7763671875</v>
      </c>
    </row>
    <row r="113">
      <c r="A113" s="21">
        <f>29792</f>
        <v>29792</v>
      </c>
      <c r="B113" s="21">
        <f t="shared" si="19"/>
        <v>0</v>
      </c>
      <c r="C113" s="21">
        <f>29541</f>
        <v>29541</v>
      </c>
      <c r="D113" s="21">
        <f t="shared" si="22"/>
        <v>128795</v>
      </c>
      <c r="E113" s="21">
        <f t="shared" si="23"/>
        <v>125.7763671875</v>
      </c>
    </row>
    <row r="114">
      <c r="A114" s="21">
        <f>30033</f>
        <v>30033</v>
      </c>
      <c r="B114" s="21">
        <f t="shared" si="19"/>
        <v>0</v>
      </c>
      <c r="C114" s="21">
        <f>29779</f>
        <v>29779</v>
      </c>
      <c r="D114" s="21">
        <f t="shared" si="22"/>
        <v>128795</v>
      </c>
      <c r="E114" s="21">
        <f t="shared" si="23"/>
        <v>125.7763671875</v>
      </c>
    </row>
    <row r="115">
      <c r="A115" s="21">
        <f>30284</f>
        <v>30284</v>
      </c>
      <c r="B115" s="21">
        <f>14</f>
        <v>14</v>
      </c>
      <c r="C115" s="21">
        <f>30021</f>
        <v>30021</v>
      </c>
      <c r="D115" s="21">
        <f t="shared" si="22"/>
        <v>128795</v>
      </c>
      <c r="E115" s="21">
        <f t="shared" si="23"/>
        <v>125.7763671875</v>
      </c>
    </row>
    <row r="116">
      <c r="A116" s="21">
        <f>30550</f>
        <v>30550</v>
      </c>
      <c r="B116" s="21">
        <f t="shared" ref="B116:B123" si="24">0</f>
        <v>0</v>
      </c>
      <c r="C116" s="21">
        <f>30273</f>
        <v>30273</v>
      </c>
      <c r="D116" s="21">
        <f>128831</f>
        <v>128831</v>
      </c>
      <c r="E116" s="21">
        <f>125.8115234375</f>
        <v>125.8115234375</v>
      </c>
    </row>
    <row r="117">
      <c r="A117" s="21">
        <f>30792</f>
        <v>30792</v>
      </c>
      <c r="B117" s="21">
        <f t="shared" si="24"/>
        <v>0</v>
      </c>
      <c r="C117" s="21">
        <f>30537</f>
        <v>30537</v>
      </c>
      <c r="D117" s="21">
        <f>128915</f>
        <v>128915</v>
      </c>
      <c r="E117" s="21">
        <f>125.8935546875</f>
        <v>125.8935546875</v>
      </c>
    </row>
    <row r="118">
      <c r="A118" s="21">
        <f>31038</f>
        <v>31038</v>
      </c>
      <c r="B118" s="21">
        <f t="shared" si="24"/>
        <v>0</v>
      </c>
      <c r="C118" s="21">
        <f>30783</f>
        <v>30783</v>
      </c>
      <c r="D118" s="21">
        <f t="shared" ref="D118:D125" si="25">128951</f>
        <v>128951</v>
      </c>
      <c r="E118" s="21">
        <f t="shared" ref="E118:E125" si="26">125.9287109375</f>
        <v>125.9287109375</v>
      </c>
    </row>
    <row r="119">
      <c r="A119" s="21">
        <f>31311</f>
        <v>31311</v>
      </c>
      <c r="B119" s="21">
        <f t="shared" si="24"/>
        <v>0</v>
      </c>
      <c r="C119" s="21">
        <f>31037</f>
        <v>31037</v>
      </c>
      <c r="D119" s="21">
        <f t="shared" si="25"/>
        <v>128951</v>
      </c>
      <c r="E119" s="21">
        <f t="shared" si="26"/>
        <v>125.9287109375</v>
      </c>
    </row>
    <row r="120">
      <c r="A120" s="21">
        <f>31565</f>
        <v>31565</v>
      </c>
      <c r="B120" s="21">
        <f t="shared" si="24"/>
        <v>0</v>
      </c>
      <c r="C120" s="21">
        <f>31284</f>
        <v>31284</v>
      </c>
      <c r="D120" s="21">
        <f t="shared" si="25"/>
        <v>128951</v>
      </c>
      <c r="E120" s="21">
        <f t="shared" si="26"/>
        <v>125.9287109375</v>
      </c>
    </row>
    <row r="121">
      <c r="A121" s="21">
        <f>31811</f>
        <v>31811</v>
      </c>
      <c r="B121" s="21">
        <f t="shared" si="24"/>
        <v>0</v>
      </c>
      <c r="C121" s="21">
        <f>31543</f>
        <v>31543</v>
      </c>
      <c r="D121" s="21">
        <f t="shared" si="25"/>
        <v>128951</v>
      </c>
      <c r="E121" s="21">
        <f t="shared" si="26"/>
        <v>125.9287109375</v>
      </c>
    </row>
    <row r="122">
      <c r="A122" s="21">
        <f>32085</f>
        <v>32085</v>
      </c>
      <c r="B122" s="21">
        <f t="shared" si="24"/>
        <v>0</v>
      </c>
      <c r="C122" s="21">
        <f>31797</f>
        <v>31797</v>
      </c>
      <c r="D122" s="21">
        <f t="shared" si="25"/>
        <v>128951</v>
      </c>
      <c r="E122" s="21">
        <f t="shared" si="26"/>
        <v>125.9287109375</v>
      </c>
    </row>
    <row r="123">
      <c r="A123" s="21">
        <f>32331</f>
        <v>32331</v>
      </c>
      <c r="B123" s="21">
        <f t="shared" si="24"/>
        <v>0</v>
      </c>
      <c r="C123" s="21">
        <f>32070</f>
        <v>32070</v>
      </c>
      <c r="D123" s="21">
        <f t="shared" si="25"/>
        <v>128951</v>
      </c>
      <c r="E123" s="21">
        <f t="shared" si="26"/>
        <v>125.9287109375</v>
      </c>
    </row>
    <row r="124">
      <c r="A124" s="21">
        <f>32588</f>
        <v>32588</v>
      </c>
      <c r="B124" s="21">
        <f>3</f>
        <v>3</v>
      </c>
      <c r="C124" s="21">
        <f>32319</f>
        <v>32319</v>
      </c>
      <c r="D124" s="21">
        <f t="shared" si="25"/>
        <v>128951</v>
      </c>
      <c r="E124" s="21">
        <f t="shared" si="26"/>
        <v>125.9287109375</v>
      </c>
    </row>
    <row r="125">
      <c r="A125" s="21">
        <f>32864</f>
        <v>32864</v>
      </c>
      <c r="B125" s="21">
        <f>13</f>
        <v>13</v>
      </c>
      <c r="C125" s="21">
        <f>32561</f>
        <v>32561</v>
      </c>
      <c r="D125" s="21">
        <f t="shared" si="25"/>
        <v>128951</v>
      </c>
      <c r="E125" s="21">
        <f t="shared" si="26"/>
        <v>125.9287109375</v>
      </c>
    </row>
    <row r="126">
      <c r="A126" s="21">
        <f>33098</f>
        <v>33098</v>
      </c>
      <c r="B126" s="21">
        <f t="shared" ref="B126:B134" si="27">0</f>
        <v>0</v>
      </c>
      <c r="C126" s="21">
        <f>32835</f>
        <v>32835</v>
      </c>
      <c r="D126" s="21">
        <f>128961</f>
        <v>128961</v>
      </c>
      <c r="E126" s="21">
        <f>125.9384765625</f>
        <v>125.9384765625</v>
      </c>
    </row>
    <row r="127">
      <c r="A127" s="21">
        <f>33359</f>
        <v>33359</v>
      </c>
      <c r="B127" s="21">
        <f t="shared" si="27"/>
        <v>0</v>
      </c>
      <c r="C127" s="21">
        <f>33114</f>
        <v>33114</v>
      </c>
      <c r="D127" s="21">
        <f>129131</f>
        <v>129131</v>
      </c>
      <c r="E127" s="21">
        <f>126.1044921875</f>
        <v>126.1044921875</v>
      </c>
    </row>
    <row r="128">
      <c r="A128" s="21">
        <f>33636</f>
        <v>33636</v>
      </c>
      <c r="B128" s="21">
        <f t="shared" si="27"/>
        <v>0</v>
      </c>
      <c r="C128" s="21">
        <f>33374</f>
        <v>33374</v>
      </c>
      <c r="D128" s="21">
        <f t="shared" ref="D128:D136" si="28">129135</f>
        <v>129135</v>
      </c>
      <c r="E128" s="21">
        <f t="shared" ref="E128:E136" si="29">126.1083984375</f>
        <v>126.1083984375</v>
      </c>
    </row>
    <row r="129">
      <c r="A129" s="21">
        <f>33905</f>
        <v>33905</v>
      </c>
      <c r="B129" s="21">
        <f t="shared" si="27"/>
        <v>0</v>
      </c>
      <c r="C129" s="21">
        <f>33614</f>
        <v>33614</v>
      </c>
      <c r="D129" s="21">
        <f t="shared" si="28"/>
        <v>129135</v>
      </c>
      <c r="E129" s="21">
        <f t="shared" si="29"/>
        <v>126.1083984375</v>
      </c>
    </row>
    <row r="130">
      <c r="A130" s="21">
        <f>34139</f>
        <v>34139</v>
      </c>
      <c r="B130" s="21">
        <f t="shared" si="27"/>
        <v>0</v>
      </c>
      <c r="C130" s="21">
        <f>33916</f>
        <v>33916</v>
      </c>
      <c r="D130" s="21">
        <f t="shared" si="28"/>
        <v>129135</v>
      </c>
      <c r="E130" s="21">
        <f t="shared" si="29"/>
        <v>126.1083984375</v>
      </c>
    </row>
    <row r="131">
      <c r="A131" s="21">
        <f>34365</f>
        <v>34365</v>
      </c>
      <c r="B131" s="21">
        <f t="shared" si="27"/>
        <v>0</v>
      </c>
      <c r="C131" s="21">
        <f>34156</f>
        <v>34156</v>
      </c>
      <c r="D131" s="21">
        <f t="shared" si="28"/>
        <v>129135</v>
      </c>
      <c r="E131" s="21">
        <f t="shared" si="29"/>
        <v>126.1083984375</v>
      </c>
    </row>
    <row r="132">
      <c r="A132" s="21">
        <f>34619</f>
        <v>34619</v>
      </c>
      <c r="B132" s="21">
        <f t="shared" si="27"/>
        <v>0</v>
      </c>
      <c r="C132" s="21">
        <f>34365</f>
        <v>34365</v>
      </c>
      <c r="D132" s="21">
        <f t="shared" si="28"/>
        <v>129135</v>
      </c>
      <c r="E132" s="21">
        <f t="shared" si="29"/>
        <v>126.1083984375</v>
      </c>
    </row>
    <row r="133">
      <c r="A133" s="21">
        <f>34885</f>
        <v>34885</v>
      </c>
      <c r="B133" s="21">
        <f t="shared" si="27"/>
        <v>0</v>
      </c>
      <c r="C133" s="21">
        <f>34611</f>
        <v>34611</v>
      </c>
      <c r="D133" s="21">
        <f t="shared" si="28"/>
        <v>129135</v>
      </c>
      <c r="E133" s="21">
        <f t="shared" si="29"/>
        <v>126.1083984375</v>
      </c>
    </row>
    <row r="134">
      <c r="A134" s="21">
        <f>35141</f>
        <v>35141</v>
      </c>
      <c r="B134" s="21">
        <f t="shared" si="27"/>
        <v>0</v>
      </c>
      <c r="C134" s="21">
        <f>34886</f>
        <v>34886</v>
      </c>
      <c r="D134" s="21">
        <f t="shared" si="28"/>
        <v>129135</v>
      </c>
      <c r="E134" s="21">
        <f t="shared" si="29"/>
        <v>126.1083984375</v>
      </c>
    </row>
    <row r="135">
      <c r="C135" s="21">
        <f>35135</f>
        <v>35135</v>
      </c>
      <c r="D135" s="21">
        <f t="shared" si="28"/>
        <v>129135</v>
      </c>
      <c r="E135" s="21">
        <f t="shared" si="29"/>
        <v>126.1083984375</v>
      </c>
    </row>
    <row r="136">
      <c r="C136" s="21">
        <f>35344</f>
        <v>35344</v>
      </c>
      <c r="D136" s="21">
        <f t="shared" si="28"/>
        <v>129135</v>
      </c>
      <c r="E136" s="21">
        <f t="shared" si="29"/>
        <v>126.1083984375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2015-10-26T17:36:04Z</dcterms:modified>
  <cp:lastPrinted>2016-01-08T15:46:43Z</cp:lastPrinted>
</cp:coreProperties>
</file>