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<sst xmlns="http://schemas.openxmlformats.org/spreadsheetml/2006/main" count="8" uniqueCount="8">
  <si>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</si>
  <si>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</si>
  <si>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</si>
  <si>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</si>
  <si>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(135x)</t>
  </si>
  <si>
    <t>AVERAGE TIME BETWEEN MEM TIMESTAMPS (ms) (136x)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</si>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</sst>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Sheet1!$A$2:$A$136</c:f>
              <c:numCache/>
            </c:numRef>
          </c:cat>
          <c:val>
            <c:numRef>
              <c:f>Sheet1!$B$2:$B$136</c:f>
              <c:numCache/>
            </c:numRef>
          </c:val>
          <c:smooth val="0"/>
        </c:ser>
        <c:marker val="1"/>
        <c:axId val="1208203046"/>
        <c:axId val="268084911"/>
      </c:lineChart>
      <c:catAx>
        <c:axId val="120820304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68084911"/>
        <c:crosses val="autoZero"/>
        <c:auto val="1"/>
        <c:lblOffset val="100"/>
        <c:tickLblSkip val="1"/>
        <c:tickMarkSkip val="1"/>
        <c:noMultiLvlLbl val="0"/>
      </c:catAx>
      <c:valAx>
        <c:axId val="26808491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0820304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Sheet1!$C$2:$C$137</c:f>
              <c:numCache/>
            </c:numRef>
          </c:cat>
          <c:val>
            <c:numRef>
              <c:f>Sheet1!$E$2:$E$137</c:f>
              <c:numCache/>
            </c:numRef>
          </c:val>
          <c:smooth val="0"/>
        </c:ser>
        <c:marker val="1"/>
        <c:axId val="1406014249"/>
        <c:axId val="829149076"/>
      </c:lineChart>
      <c:catAx>
        <c:axId val="140601424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29149076"/>
        <c:crosses val="autoZero"/>
        <c:auto val="1"/>
        <c:lblOffset val="100"/>
        <c:tickLblSkip val="1"/>
        <c:tickMarkSkip val="1"/>
        <c:noMultiLvlLbl val="0"/>
      </c:catAx>
      <c:valAx>
        <c:axId val="82914907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0601424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E10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38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1637</f>
        <v>1637</v>
      </c>
      <c r="B2" s="21">
        <f>18</f>
        <v>18</v>
      </c>
      <c r="C2" s="21">
        <f>1708</f>
        <v>1708</v>
      </c>
      <c r="D2" s="21">
        <f>11110</f>
        <v>11110</v>
      </c>
      <c r="E2" s="21">
        <f>10.849609375</f>
        <v>10.849609375</v>
      </c>
      <c r="G2" s="21">
        <f>253</f>
        <v>253</v>
      </c>
    </row>
    <row r="3">
      <c r="A3" s="21">
        <f>1914</f>
        <v>1914</v>
      </c>
      <c r="B3" s="21">
        <f>18</f>
        <v>18</v>
      </c>
      <c r="C3" s="21">
        <f>1984</f>
        <v>1984</v>
      </c>
      <c r="D3" s="21">
        <f>89911</f>
        <v>89911</v>
      </c>
      <c r="E3" s="21">
        <f>87.8037109375</f>
        <v>87.8037109375</v>
      </c>
    </row>
    <row r="4">
      <c r="A4" s="21">
        <f>2198</f>
        <v>2198</v>
      </c>
      <c r="B4" s="21">
        <f>26</f>
        <v>26</v>
      </c>
      <c r="C4" s="21">
        <f>2146</f>
        <v>2146</v>
      </c>
      <c r="D4" s="21">
        <f>99825</f>
        <v>99825</v>
      </c>
      <c r="E4" s="21">
        <f>97.4853515625</f>
        <v>97.4853515625</v>
      </c>
      <c r="G4" s="21" t="s">
        <v>5</v>
      </c>
    </row>
    <row r="5">
      <c r="A5" s="21">
        <f>2412</f>
        <v>2412</v>
      </c>
      <c r="B5" s="21">
        <f>33</f>
        <v>33</v>
      </c>
      <c r="C5" s="21">
        <f>2363</f>
        <v>2363</v>
      </c>
      <c r="D5" s="21">
        <f>104230</f>
        <v>104230</v>
      </c>
      <c r="E5" s="21">
        <f>101.787109375</f>
        <v>101.787109375</v>
      </c>
      <c r="G5" s="21">
        <f>252</f>
        <v>252</v>
      </c>
    </row>
    <row r="6">
      <c r="A6" s="21">
        <f>2642</f>
        <v>2642</v>
      </c>
      <c r="B6" s="21">
        <f>19</f>
        <v>19</v>
      </c>
      <c r="C6" s="21">
        <f>2652</f>
        <v>2652</v>
      </c>
      <c r="D6" s="21">
        <f>114675</f>
        <v>114675</v>
      </c>
      <c r="E6" s="21">
        <f>111.9873046875</f>
        <v>111.9873046875</v>
      </c>
    </row>
    <row r="7">
      <c r="A7" s="21">
        <f>2889</f>
        <v>2889</v>
      </c>
      <c r="B7" s="21">
        <f>0</f>
        <v>0</v>
      </c>
      <c r="C7" s="21">
        <f>2871</f>
        <v>2871</v>
      </c>
      <c r="D7" s="21">
        <f>116897</f>
        <v>116897</v>
      </c>
      <c r="E7" s="21">
        <f>114.1572265625</f>
        <v>114.1572265625</v>
      </c>
    </row>
    <row r="8">
      <c r="A8" s="21">
        <f>3128</f>
        <v>3128</v>
      </c>
      <c r="B8" s="21">
        <f>6</f>
        <v>6</v>
      </c>
      <c r="C8" s="21">
        <f>3142</f>
        <v>3142</v>
      </c>
      <c r="D8" s="21">
        <f>116908</f>
        <v>116908</v>
      </c>
      <c r="E8" s="21">
        <f>114.16796875</f>
        <v>114.16796875</v>
      </c>
    </row>
    <row r="9">
      <c r="A9" s="21">
        <f>3412</f>
        <v>3412</v>
      </c>
      <c r="B9" s="21">
        <f t="shared" ref="B9:B18" si="0">0</f>
        <v>0</v>
      </c>
      <c r="C9" s="21">
        <f>3354</f>
        <v>3354</v>
      </c>
      <c r="D9" s="21">
        <f>117143</f>
        <v>117143</v>
      </c>
      <c r="E9" s="21">
        <f>114.3974609375</f>
        <v>114.3974609375</v>
      </c>
    </row>
    <row r="10">
      <c r="A10" s="21">
        <f>3646</f>
        <v>3646</v>
      </c>
      <c r="B10" s="21">
        <f t="shared" si="0"/>
        <v>0</v>
      </c>
      <c r="C10" s="21">
        <f>3599</f>
        <v>3599</v>
      </c>
      <c r="D10" s="21">
        <f t="shared" ref="D10:D18" si="1">117159</f>
        <v>117159</v>
      </c>
      <c r="E10" s="21">
        <f t="shared" ref="E10:E18" si="2">114.4130859375</f>
        <v>114.4130859375</v>
      </c>
    </row>
    <row r="11">
      <c r="A11" s="21">
        <f>3895</f>
        <v>3895</v>
      </c>
      <c r="B11" s="21">
        <f t="shared" si="0"/>
        <v>0</v>
      </c>
      <c r="C11" s="21">
        <f>3835</f>
        <v>3835</v>
      </c>
      <c r="D11" s="21">
        <f t="shared" si="1"/>
        <v>117159</v>
      </c>
      <c r="E11" s="21">
        <f t="shared" si="2"/>
        <v>114.4130859375</v>
      </c>
    </row>
    <row r="12">
      <c r="A12" s="21">
        <f>4144</f>
        <v>4144</v>
      </c>
      <c r="B12" s="21">
        <f t="shared" si="0"/>
        <v>0</v>
      </c>
      <c r="C12" s="21">
        <f>4083</f>
        <v>4083</v>
      </c>
      <c r="D12" s="21">
        <f t="shared" si="1"/>
        <v>117159</v>
      </c>
      <c r="E12" s="21">
        <f t="shared" si="2"/>
        <v>114.4130859375</v>
      </c>
      <c r="H12" s="21" t="s">
        <v>6</v>
      </c>
      <c r="I12" s="21" t="s">
        <v>7</v>
      </c>
      <c r="J12" s="21" t="s">
        <v>8</v>
      </c>
    </row>
    <row r="13">
      <c r="A13" s="21">
        <f>4395</f>
        <v>4395</v>
      </c>
      <c r="B13" s="21">
        <f t="shared" si="0"/>
        <v>0</v>
      </c>
      <c r="C13" s="21">
        <f>4311</f>
        <v>4311</v>
      </c>
      <c r="D13" s="21">
        <f t="shared" si="1"/>
        <v>117159</v>
      </c>
      <c r="E13" s="21">
        <f t="shared" si="2"/>
        <v>114.4130859375</v>
      </c>
      <c r="H13" s="21">
        <f>AVERAGE(E7:E21)</f>
        <v>114.579622395833</v>
      </c>
      <c r="I13" s="21">
        <f>MAX(E2:E137)</f>
        <v>123.1357421875</v>
      </c>
      <c r="J13" s="21">
        <f>AVERAGE(E126:E137)</f>
        <v>123.116048177083</v>
      </c>
    </row>
    <row r="14">
      <c r="A14" s="21">
        <f>4680</f>
        <v>4680</v>
      </c>
      <c r="B14" s="21">
        <f t="shared" si="0"/>
        <v>0</v>
      </c>
      <c r="C14" s="21">
        <f>4595</f>
        <v>4595</v>
      </c>
      <c r="D14" s="21">
        <f t="shared" si="1"/>
        <v>117159</v>
      </c>
      <c r="E14" s="21">
        <f t="shared" si="2"/>
        <v>114.4130859375</v>
      </c>
    </row>
    <row r="15">
      <c r="A15" s="21">
        <f>4949</f>
        <v>4949</v>
      </c>
      <c r="B15" s="21">
        <f t="shared" si="0"/>
        <v>0</v>
      </c>
      <c r="C15" s="21">
        <f>4860</f>
        <v>4860</v>
      </c>
      <c r="D15" s="21">
        <f t="shared" si="1"/>
        <v>117159</v>
      </c>
      <c r="E15" s="21">
        <f t="shared" si="2"/>
        <v>114.4130859375</v>
      </c>
    </row>
    <row r="16">
      <c r="A16" s="21">
        <f>5256</f>
        <v>5256</v>
      </c>
      <c r="B16" s="21">
        <f t="shared" si="0"/>
        <v>0</v>
      </c>
      <c r="C16" s="21">
        <f>5171</f>
        <v>5171</v>
      </c>
      <c r="D16" s="21">
        <f t="shared" si="1"/>
        <v>117159</v>
      </c>
      <c r="E16" s="21">
        <f t="shared" si="2"/>
        <v>114.4130859375</v>
      </c>
    </row>
    <row r="17">
      <c r="A17" s="21">
        <f>5524</f>
        <v>5524</v>
      </c>
      <c r="B17" s="21">
        <f t="shared" si="0"/>
        <v>0</v>
      </c>
      <c r="C17" s="21">
        <f>5443</f>
        <v>5443</v>
      </c>
      <c r="D17" s="21">
        <f t="shared" si="1"/>
        <v>117159</v>
      </c>
      <c r="E17" s="21">
        <f t="shared" si="2"/>
        <v>114.4130859375</v>
      </c>
    </row>
    <row r="18">
      <c r="A18" s="21">
        <f>5784</f>
        <v>5784</v>
      </c>
      <c r="B18" s="21">
        <f t="shared" si="0"/>
        <v>0</v>
      </c>
      <c r="C18" s="21">
        <f>5720</f>
        <v>5720</v>
      </c>
      <c r="D18" s="21">
        <f t="shared" si="1"/>
        <v>117159</v>
      </c>
      <c r="E18" s="21">
        <f t="shared" si="2"/>
        <v>114.4130859375</v>
      </c>
    </row>
    <row r="19">
      <c r="A19" s="21">
        <f>6078</f>
        <v>6078</v>
      </c>
      <c r="B19" s="21">
        <f>8</f>
        <v>8</v>
      </c>
      <c r="C19" s="21">
        <f>6033</f>
        <v>6033</v>
      </c>
      <c r="D19" s="21">
        <f>117162</f>
        <v>117162</v>
      </c>
      <c r="E19" s="21">
        <f>114.416015625</f>
        <v>114.416015625</v>
      </c>
    </row>
    <row r="20">
      <c r="A20" s="21">
        <f>6329</f>
        <v>6329</v>
      </c>
      <c r="B20" s="21">
        <f>2</f>
        <v>2</v>
      </c>
      <c r="C20" s="21">
        <f>6300</f>
        <v>6300</v>
      </c>
      <c r="D20" s="21">
        <f>118052</f>
        <v>118052</v>
      </c>
      <c r="E20" s="21">
        <f>115.28515625</f>
        <v>115.28515625</v>
      </c>
    </row>
    <row r="21">
      <c r="A21" s="21">
        <f>6590</f>
        <v>6590</v>
      </c>
      <c r="B21" s="21">
        <f>43</f>
        <v>43</v>
      </c>
      <c r="C21" s="21">
        <f>6558</f>
        <v>6558</v>
      </c>
      <c r="D21" s="21">
        <f>119350</f>
        <v>119350</v>
      </c>
      <c r="E21" s="21">
        <f>116.552734375</f>
        <v>116.552734375</v>
      </c>
    </row>
    <row r="22">
      <c r="A22" s="21">
        <f>6840</f>
        <v>6840</v>
      </c>
      <c r="B22" s="21">
        <f>8</f>
        <v>8</v>
      </c>
      <c r="C22" s="21">
        <f>6791</f>
        <v>6791</v>
      </c>
      <c r="D22" s="21">
        <f>121982</f>
        <v>121982</v>
      </c>
      <c r="E22" s="21">
        <f>119.123046875</f>
        <v>119.123046875</v>
      </c>
    </row>
    <row r="23">
      <c r="A23" s="21">
        <f>7042</f>
        <v>7042</v>
      </c>
      <c r="B23" s="21">
        <f t="shared" ref="B23:B32" si="3">0</f>
        <v>0</v>
      </c>
      <c r="C23" s="21">
        <f>7027</f>
        <v>7027</v>
      </c>
      <c r="D23" s="21">
        <f>122082</f>
        <v>122082</v>
      </c>
      <c r="E23" s="21">
        <f>119.220703125</f>
        <v>119.220703125</v>
      </c>
    </row>
    <row r="24">
      <c r="A24" s="21">
        <f>7301</f>
        <v>7301</v>
      </c>
      <c r="B24" s="21">
        <f t="shared" si="3"/>
        <v>0</v>
      </c>
      <c r="C24" s="21">
        <f>7275</f>
        <v>7275</v>
      </c>
      <c r="D24" s="21">
        <f>122086</f>
        <v>122086</v>
      </c>
      <c r="E24" s="21">
        <f>119.224609375</f>
        <v>119.224609375</v>
      </c>
    </row>
    <row r="25">
      <c r="A25" s="21">
        <f>7572</f>
        <v>7572</v>
      </c>
      <c r="B25" s="21">
        <f t="shared" si="3"/>
        <v>0</v>
      </c>
      <c r="C25" s="21">
        <f>7551</f>
        <v>7551</v>
      </c>
      <c r="D25" s="21">
        <f>122086</f>
        <v>122086</v>
      </c>
      <c r="E25" s="21">
        <f>119.224609375</f>
        <v>119.224609375</v>
      </c>
    </row>
    <row r="26">
      <c r="A26" s="21">
        <f>7839</f>
        <v>7839</v>
      </c>
      <c r="B26" s="21">
        <f t="shared" si="3"/>
        <v>0</v>
      </c>
      <c r="C26" s="21">
        <f>7831</f>
        <v>7831</v>
      </c>
      <c r="D26" s="21">
        <f>122102</f>
        <v>122102</v>
      </c>
      <c r="E26" s="21">
        <f>119.240234375</f>
        <v>119.240234375</v>
      </c>
    </row>
    <row r="27">
      <c r="A27" s="21">
        <f>8112</f>
        <v>8112</v>
      </c>
      <c r="B27" s="21">
        <f t="shared" si="3"/>
        <v>0</v>
      </c>
      <c r="C27" s="21">
        <f>8060</f>
        <v>8060</v>
      </c>
      <c r="D27" s="21">
        <f>122102</f>
        <v>122102</v>
      </c>
      <c r="E27" s="21">
        <f>119.240234375</f>
        <v>119.240234375</v>
      </c>
    </row>
    <row r="28">
      <c r="A28" s="21">
        <f>8366</f>
        <v>8366</v>
      </c>
      <c r="B28" s="21">
        <f t="shared" si="3"/>
        <v>0</v>
      </c>
      <c r="C28" s="21">
        <f>8345</f>
        <v>8345</v>
      </c>
      <c r="D28" s="21">
        <f>122102</f>
        <v>122102</v>
      </c>
      <c r="E28" s="21">
        <f>119.240234375</f>
        <v>119.240234375</v>
      </c>
    </row>
    <row r="29">
      <c r="A29" s="21">
        <f>8605</f>
        <v>8605</v>
      </c>
      <c r="B29" s="21">
        <f t="shared" si="3"/>
        <v>0</v>
      </c>
      <c r="C29" s="21">
        <f>8580</f>
        <v>8580</v>
      </c>
      <c r="D29" s="21">
        <f>122102</f>
        <v>122102</v>
      </c>
      <c r="E29" s="21">
        <f>119.240234375</f>
        <v>119.240234375</v>
      </c>
    </row>
    <row r="30">
      <c r="A30" s="21">
        <f>8852</f>
        <v>8852</v>
      </c>
      <c r="B30" s="21">
        <f t="shared" si="3"/>
        <v>0</v>
      </c>
      <c r="C30" s="21">
        <f>8824</f>
        <v>8824</v>
      </c>
      <c r="D30" s="21">
        <f>122102</f>
        <v>122102</v>
      </c>
      <c r="E30" s="21">
        <f>119.240234375</f>
        <v>119.240234375</v>
      </c>
    </row>
    <row r="31">
      <c r="A31" s="21">
        <f>9097</f>
        <v>9097</v>
      </c>
      <c r="B31" s="21">
        <f t="shared" si="3"/>
        <v>0</v>
      </c>
      <c r="C31" s="21">
        <f>9072</f>
        <v>9072</v>
      </c>
      <c r="D31" s="21">
        <f>122102</f>
        <v>122102</v>
      </c>
      <c r="E31" s="21">
        <f>119.240234375</f>
        <v>119.240234375</v>
      </c>
    </row>
    <row r="32">
      <c r="A32" s="21">
        <f>9396</f>
        <v>9396</v>
      </c>
      <c r="B32" s="21">
        <f t="shared" si="3"/>
        <v>0</v>
      </c>
      <c r="C32" s="21">
        <f>9376</f>
        <v>9376</v>
      </c>
      <c r="D32" s="21">
        <f>122102</f>
        <v>122102</v>
      </c>
      <c r="E32" s="21">
        <f>119.240234375</f>
        <v>119.240234375</v>
      </c>
    </row>
    <row r="33">
      <c r="A33" s="21">
        <f>9621</f>
        <v>9621</v>
      </c>
      <c r="B33" s="21">
        <f>31</f>
        <v>31</v>
      </c>
      <c r="C33" s="21">
        <f>9686</f>
        <v>9686</v>
      </c>
      <c r="D33" s="21">
        <f>122515</f>
        <v>122515</v>
      </c>
      <c r="E33" s="21">
        <f>119.6435546875</f>
        <v>119.6435546875</v>
      </c>
    </row>
    <row r="34">
      <c r="A34" s="21">
        <f>9851</f>
        <v>9851</v>
      </c>
      <c r="B34" s="21">
        <f>10</f>
        <v>10</v>
      </c>
      <c r="C34" s="21">
        <f>9901</f>
        <v>9901</v>
      </c>
      <c r="D34" s="21">
        <f>123572</f>
        <v>123572</v>
      </c>
      <c r="E34" s="21">
        <f>120.67578125</f>
        <v>120.67578125</v>
      </c>
    </row>
    <row r="35">
      <c r="A35" s="21">
        <f>10052</f>
        <v>10052</v>
      </c>
      <c r="B35" s="21">
        <f t="shared" ref="B35:B43" si="4">0</f>
        <v>0</v>
      </c>
      <c r="C35" s="21">
        <f>10134</f>
        <v>10134</v>
      </c>
      <c r="D35" s="21">
        <f t="shared" ref="D35:D43" si="5">123632</f>
        <v>123632</v>
      </c>
      <c r="E35" s="21">
        <f t="shared" ref="E35:E43" si="6">120.734375</f>
        <v>120.734375</v>
      </c>
    </row>
    <row r="36">
      <c r="A36" s="21">
        <f>10329</f>
        <v>10329</v>
      </c>
      <c r="B36" s="21">
        <f t="shared" si="4"/>
        <v>0</v>
      </c>
      <c r="C36" s="21">
        <f>10363</f>
        <v>10363</v>
      </c>
      <c r="D36" s="21">
        <f t="shared" si="5"/>
        <v>123632</v>
      </c>
      <c r="E36" s="21">
        <f t="shared" si="6"/>
        <v>120.734375</v>
      </c>
    </row>
    <row r="37">
      <c r="A37" s="21">
        <f>10579</f>
        <v>10579</v>
      </c>
      <c r="B37" s="21">
        <f t="shared" si="4"/>
        <v>0</v>
      </c>
      <c r="C37" s="21">
        <f>10589</f>
        <v>10589</v>
      </c>
      <c r="D37" s="21">
        <f t="shared" si="5"/>
        <v>123632</v>
      </c>
      <c r="E37" s="21">
        <f t="shared" si="6"/>
        <v>120.734375</v>
      </c>
    </row>
    <row r="38">
      <c r="A38" s="21">
        <f>10821</f>
        <v>10821</v>
      </c>
      <c r="B38" s="21">
        <f t="shared" si="4"/>
        <v>0</v>
      </c>
      <c r="C38" s="21">
        <f>10832</f>
        <v>10832</v>
      </c>
      <c r="D38" s="21">
        <f t="shared" si="5"/>
        <v>123632</v>
      </c>
      <c r="E38" s="21">
        <f t="shared" si="6"/>
        <v>120.734375</v>
      </c>
    </row>
    <row r="39">
      <c r="A39" s="21">
        <f>11092</f>
        <v>11092</v>
      </c>
      <c r="B39" s="21">
        <f t="shared" si="4"/>
        <v>0</v>
      </c>
      <c r="C39" s="21">
        <f>11089</f>
        <v>11089</v>
      </c>
      <c r="D39" s="21">
        <f t="shared" si="5"/>
        <v>123632</v>
      </c>
      <c r="E39" s="21">
        <f t="shared" si="6"/>
        <v>120.734375</v>
      </c>
    </row>
    <row r="40">
      <c r="A40" s="21">
        <f>11338</f>
        <v>11338</v>
      </c>
      <c r="B40" s="21">
        <f t="shared" si="4"/>
        <v>0</v>
      </c>
      <c r="C40" s="21">
        <f>11329</f>
        <v>11329</v>
      </c>
      <c r="D40" s="21">
        <f t="shared" si="5"/>
        <v>123632</v>
      </c>
      <c r="E40" s="21">
        <f t="shared" si="6"/>
        <v>120.734375</v>
      </c>
    </row>
    <row r="41">
      <c r="A41" s="21">
        <f>11581</f>
        <v>11581</v>
      </c>
      <c r="B41" s="21">
        <f t="shared" si="4"/>
        <v>0</v>
      </c>
      <c r="C41" s="21">
        <f>11577</f>
        <v>11577</v>
      </c>
      <c r="D41" s="21">
        <f t="shared" si="5"/>
        <v>123632</v>
      </c>
      <c r="E41" s="21">
        <f t="shared" si="6"/>
        <v>120.734375</v>
      </c>
    </row>
    <row r="42">
      <c r="A42" s="21">
        <f>11829</f>
        <v>11829</v>
      </c>
      <c r="B42" s="21">
        <f t="shared" si="4"/>
        <v>0</v>
      </c>
      <c r="C42" s="21">
        <f>11833</f>
        <v>11833</v>
      </c>
      <c r="D42" s="21">
        <f t="shared" si="5"/>
        <v>123632</v>
      </c>
      <c r="E42" s="21">
        <f t="shared" si="6"/>
        <v>120.734375</v>
      </c>
    </row>
    <row r="43">
      <c r="A43" s="21">
        <f>12104</f>
        <v>12104</v>
      </c>
      <c r="B43" s="21">
        <f t="shared" si="4"/>
        <v>0</v>
      </c>
      <c r="C43" s="21">
        <f>12108</f>
        <v>12108</v>
      </c>
      <c r="D43" s="21">
        <f t="shared" si="5"/>
        <v>123632</v>
      </c>
      <c r="E43" s="21">
        <f t="shared" si="6"/>
        <v>120.734375</v>
      </c>
    </row>
    <row r="44">
      <c r="A44" s="21">
        <f>12362</f>
        <v>12362</v>
      </c>
      <c r="B44" s="21">
        <f>6</f>
        <v>6</v>
      </c>
      <c r="C44" s="21">
        <f>12383</f>
        <v>12383</v>
      </c>
      <c r="D44" s="21">
        <f>123636</f>
        <v>123636</v>
      </c>
      <c r="E44" s="21">
        <f>120.73828125</f>
        <v>120.73828125</v>
      </c>
    </row>
    <row r="45">
      <c r="A45" s="21">
        <f>12639</f>
        <v>12639</v>
      </c>
      <c r="B45" s="21">
        <f>0</f>
        <v>0</v>
      </c>
      <c r="C45" s="21">
        <f>12619</f>
        <v>12619</v>
      </c>
      <c r="D45" s="21">
        <f>123708</f>
        <v>123708</v>
      </c>
      <c r="E45" s="21">
        <f>120.80859375</f>
        <v>120.80859375</v>
      </c>
    </row>
    <row r="46">
      <c r="A46" s="21">
        <f>12903</f>
        <v>12903</v>
      </c>
      <c r="B46" s="21">
        <f>0</f>
        <v>0</v>
      </c>
      <c r="C46" s="21">
        <f>12914</f>
        <v>12914</v>
      </c>
      <c r="D46" s="21">
        <f>123708</f>
        <v>123708</v>
      </c>
      <c r="E46" s="21">
        <f>120.80859375</f>
        <v>120.80859375</v>
      </c>
    </row>
    <row r="47">
      <c r="A47" s="21">
        <f>13137</f>
        <v>13137</v>
      </c>
      <c r="B47" s="21">
        <f>0</f>
        <v>0</v>
      </c>
      <c r="C47" s="21">
        <f>13132</f>
        <v>13132</v>
      </c>
      <c r="D47" s="21">
        <f>123708</f>
        <v>123708</v>
      </c>
      <c r="E47" s="21">
        <f>120.80859375</f>
        <v>120.80859375</v>
      </c>
    </row>
    <row r="48">
      <c r="A48" s="21">
        <f>13435</f>
        <v>13435</v>
      </c>
      <c r="B48" s="21">
        <f>2</f>
        <v>2</v>
      </c>
      <c r="C48" s="21">
        <f>13431</f>
        <v>13431</v>
      </c>
      <c r="D48" s="21">
        <f>123750</f>
        <v>123750</v>
      </c>
      <c r="E48" s="21">
        <f>120.849609375</f>
        <v>120.849609375</v>
      </c>
    </row>
    <row r="49">
      <c r="A49" s="21">
        <f>13713</f>
        <v>13713</v>
      </c>
      <c r="B49" s="21">
        <f>0</f>
        <v>0</v>
      </c>
      <c r="C49" s="21">
        <f>13676</f>
        <v>13676</v>
      </c>
      <c r="D49" s="21">
        <f>123798</f>
        <v>123798</v>
      </c>
      <c r="E49" s="21">
        <f>120.896484375</f>
        <v>120.896484375</v>
      </c>
    </row>
    <row r="50">
      <c r="A50" s="21">
        <f>13976</f>
        <v>13976</v>
      </c>
      <c r="B50" s="21">
        <f>0</f>
        <v>0</v>
      </c>
      <c r="C50" s="21">
        <f>13956</f>
        <v>13956</v>
      </c>
      <c r="D50" s="21">
        <f>123798</f>
        <v>123798</v>
      </c>
      <c r="E50" s="21">
        <f>120.896484375</f>
        <v>120.896484375</v>
      </c>
    </row>
    <row r="51">
      <c r="A51" s="21">
        <f>14240</f>
        <v>14240</v>
      </c>
      <c r="B51" s="21">
        <f>0</f>
        <v>0</v>
      </c>
      <c r="C51" s="21">
        <f>14229</f>
        <v>14229</v>
      </c>
      <c r="D51" s="21">
        <f>123798</f>
        <v>123798</v>
      </c>
      <c r="E51" s="21">
        <f>120.896484375</f>
        <v>120.896484375</v>
      </c>
    </row>
    <row r="52">
      <c r="A52" s="21">
        <f>14494</f>
        <v>14494</v>
      </c>
      <c r="B52" s="21">
        <f>0</f>
        <v>0</v>
      </c>
      <c r="C52" s="21">
        <f>14503</f>
        <v>14503</v>
      </c>
      <c r="D52" s="21">
        <f>123798</f>
        <v>123798</v>
      </c>
      <c r="E52" s="21">
        <f>120.896484375</f>
        <v>120.896484375</v>
      </c>
    </row>
    <row r="53">
      <c r="A53" s="21">
        <f>14748</f>
        <v>14748</v>
      </c>
      <c r="B53" s="21">
        <f>0</f>
        <v>0</v>
      </c>
      <c r="C53" s="21">
        <f>14762</f>
        <v>14762</v>
      </c>
      <c r="D53" s="21">
        <f>123798</f>
        <v>123798</v>
      </c>
      <c r="E53" s="21">
        <f>120.896484375</f>
        <v>120.896484375</v>
      </c>
    </row>
    <row r="54">
      <c r="A54" s="21">
        <f>14997</f>
        <v>14997</v>
      </c>
      <c r="B54" s="21">
        <f>0</f>
        <v>0</v>
      </c>
      <c r="C54" s="21">
        <f>15006</f>
        <v>15006</v>
      </c>
      <c r="D54" s="21">
        <f>123798</f>
        <v>123798</v>
      </c>
      <c r="E54" s="21">
        <f>120.896484375</f>
        <v>120.896484375</v>
      </c>
    </row>
    <row r="55">
      <c r="A55" s="21">
        <f>15268</f>
        <v>15268</v>
      </c>
      <c r="B55" s="21">
        <f>13</f>
        <v>13</v>
      </c>
      <c r="C55" s="21">
        <f>15262</f>
        <v>15262</v>
      </c>
      <c r="D55" s="21">
        <f>123820</f>
        <v>123820</v>
      </c>
      <c r="E55" s="21">
        <f>120.91796875</f>
        <v>120.91796875</v>
      </c>
    </row>
    <row r="56">
      <c r="A56" s="21">
        <f>15518</f>
        <v>15518</v>
      </c>
      <c r="B56" s="21">
        <f>10</f>
        <v>10</v>
      </c>
      <c r="C56" s="21">
        <f>15513</f>
        <v>15513</v>
      </c>
      <c r="D56" s="21">
        <f>124304</f>
        <v>124304</v>
      </c>
      <c r="E56" s="21">
        <f>121.390625</f>
        <v>121.390625</v>
      </c>
    </row>
    <row r="57">
      <c r="A57" s="21">
        <f>15752</f>
        <v>15752</v>
      </c>
      <c r="B57" s="21">
        <f t="shared" ref="B57:B65" si="7">0</f>
        <v>0</v>
      </c>
      <c r="C57" s="21">
        <f>15746</f>
        <v>15746</v>
      </c>
      <c r="D57" s="21">
        <f t="shared" ref="D57:D66" si="8">124366</f>
        <v>124366</v>
      </c>
      <c r="E57" s="21">
        <f t="shared" ref="E57:E66" si="9">121.451171875</f>
        <v>121.451171875</v>
      </c>
    </row>
    <row r="58">
      <c r="A58" s="21">
        <f>16013</f>
        <v>16013</v>
      </c>
      <c r="B58" s="21">
        <f t="shared" si="7"/>
        <v>0</v>
      </c>
      <c r="C58" s="21">
        <f>16010</f>
        <v>16010</v>
      </c>
      <c r="D58" s="21">
        <f t="shared" si="8"/>
        <v>124366</v>
      </c>
      <c r="E58" s="21">
        <f t="shared" si="9"/>
        <v>121.451171875</v>
      </c>
    </row>
    <row r="59">
      <c r="A59" s="21">
        <f>16272</f>
        <v>16272</v>
      </c>
      <c r="B59" s="21">
        <f t="shared" si="7"/>
        <v>0</v>
      </c>
      <c r="C59" s="21">
        <f>16268</f>
        <v>16268</v>
      </c>
      <c r="D59" s="21">
        <f t="shared" si="8"/>
        <v>124366</v>
      </c>
      <c r="E59" s="21">
        <f t="shared" si="9"/>
        <v>121.451171875</v>
      </c>
    </row>
    <row r="60">
      <c r="A60" s="21">
        <f>16517</f>
        <v>16517</v>
      </c>
      <c r="B60" s="21">
        <f t="shared" si="7"/>
        <v>0</v>
      </c>
      <c r="C60" s="21">
        <f>16518</f>
        <v>16518</v>
      </c>
      <c r="D60" s="21">
        <f t="shared" si="8"/>
        <v>124366</v>
      </c>
      <c r="E60" s="21">
        <f t="shared" si="9"/>
        <v>121.451171875</v>
      </c>
    </row>
    <row r="61">
      <c r="A61" s="21">
        <f>16777</f>
        <v>16777</v>
      </c>
      <c r="B61" s="21">
        <f t="shared" si="7"/>
        <v>0</v>
      </c>
      <c r="C61" s="21">
        <f>16788</f>
        <v>16788</v>
      </c>
      <c r="D61" s="21">
        <f t="shared" si="8"/>
        <v>124366</v>
      </c>
      <c r="E61" s="21">
        <f t="shared" si="9"/>
        <v>121.451171875</v>
      </c>
    </row>
    <row r="62">
      <c r="A62" s="21">
        <f>17053</f>
        <v>17053</v>
      </c>
      <c r="B62" s="21">
        <f t="shared" si="7"/>
        <v>0</v>
      </c>
      <c r="C62" s="21">
        <f>17065</f>
        <v>17065</v>
      </c>
      <c r="D62" s="21">
        <f t="shared" si="8"/>
        <v>124366</v>
      </c>
      <c r="E62" s="21">
        <f t="shared" si="9"/>
        <v>121.451171875</v>
      </c>
    </row>
    <row r="63">
      <c r="A63" s="21">
        <f>17315</f>
        <v>17315</v>
      </c>
      <c r="B63" s="21">
        <f t="shared" si="7"/>
        <v>0</v>
      </c>
      <c r="C63" s="21">
        <f>17316</f>
        <v>17316</v>
      </c>
      <c r="D63" s="21">
        <f t="shared" si="8"/>
        <v>124366</v>
      </c>
      <c r="E63" s="21">
        <f t="shared" si="9"/>
        <v>121.451171875</v>
      </c>
    </row>
    <row r="64">
      <c r="A64" s="21">
        <f>17564</f>
        <v>17564</v>
      </c>
      <c r="B64" s="21">
        <f t="shared" si="7"/>
        <v>0</v>
      </c>
      <c r="C64" s="21">
        <f>17556</f>
        <v>17556</v>
      </c>
      <c r="D64" s="21">
        <f t="shared" si="8"/>
        <v>124366</v>
      </c>
      <c r="E64" s="21">
        <f t="shared" si="9"/>
        <v>121.451171875</v>
      </c>
    </row>
    <row r="65">
      <c r="A65" s="21">
        <f>17777</f>
        <v>17777</v>
      </c>
      <c r="B65" s="21">
        <f t="shared" si="7"/>
        <v>0</v>
      </c>
      <c r="C65" s="21">
        <f>17749</f>
        <v>17749</v>
      </c>
      <c r="D65" s="21">
        <f t="shared" si="8"/>
        <v>124366</v>
      </c>
      <c r="E65" s="21">
        <f t="shared" si="9"/>
        <v>121.451171875</v>
      </c>
    </row>
    <row r="66">
      <c r="A66" s="21">
        <f>17988</f>
        <v>17988</v>
      </c>
      <c r="B66" s="21">
        <f>3</f>
        <v>3</v>
      </c>
      <c r="C66" s="21">
        <f>17948</f>
        <v>17948</v>
      </c>
      <c r="D66" s="21">
        <f t="shared" si="8"/>
        <v>124366</v>
      </c>
      <c r="E66" s="21">
        <f t="shared" si="9"/>
        <v>121.451171875</v>
      </c>
    </row>
    <row r="67">
      <c r="A67" s="21">
        <f>18242</f>
        <v>18242</v>
      </c>
      <c r="B67" s="21">
        <f>10</f>
        <v>10</v>
      </c>
      <c r="C67" s="21">
        <f>18153</f>
        <v>18153</v>
      </c>
      <c r="D67" s="21">
        <f>124422</f>
        <v>124422</v>
      </c>
      <c r="E67" s="21">
        <f>121.505859375</f>
        <v>121.505859375</v>
      </c>
    </row>
    <row r="68">
      <c r="A68" s="21">
        <f>18453</f>
        <v>18453</v>
      </c>
      <c r="B68" s="21">
        <f t="shared" ref="B68:B78" si="10">0</f>
        <v>0</v>
      </c>
      <c r="C68" s="21">
        <f>18442</f>
        <v>18442</v>
      </c>
      <c r="D68" s="21">
        <f>124652</f>
        <v>124652</v>
      </c>
      <c r="E68" s="21">
        <f>121.73046875</f>
        <v>121.73046875</v>
      </c>
    </row>
    <row r="69">
      <c r="A69" s="21">
        <f>18701</f>
        <v>18701</v>
      </c>
      <c r="B69" s="21">
        <f t="shared" si="10"/>
        <v>0</v>
      </c>
      <c r="C69" s="21">
        <f>18703</f>
        <v>18703</v>
      </c>
      <c r="D69" s="21">
        <f t="shared" ref="D69:D78" si="11">124636</f>
        <v>124636</v>
      </c>
      <c r="E69" s="21">
        <f t="shared" ref="E69:E78" si="12">121.71484375</f>
        <v>121.71484375</v>
      </c>
    </row>
    <row r="70">
      <c r="A70" s="21">
        <f>18953</f>
        <v>18953</v>
      </c>
      <c r="B70" s="21">
        <f t="shared" si="10"/>
        <v>0</v>
      </c>
      <c r="C70" s="21">
        <f>18944</f>
        <v>18944</v>
      </c>
      <c r="D70" s="21">
        <f t="shared" si="11"/>
        <v>124636</v>
      </c>
      <c r="E70" s="21">
        <f t="shared" si="12"/>
        <v>121.71484375</v>
      </c>
    </row>
    <row r="71">
      <c r="A71" s="21">
        <f>19221</f>
        <v>19221</v>
      </c>
      <c r="B71" s="21">
        <f t="shared" si="10"/>
        <v>0</v>
      </c>
      <c r="C71" s="21">
        <f>19220</f>
        <v>19220</v>
      </c>
      <c r="D71" s="21">
        <f t="shared" si="11"/>
        <v>124636</v>
      </c>
      <c r="E71" s="21">
        <f t="shared" si="12"/>
        <v>121.71484375</v>
      </c>
    </row>
    <row r="72">
      <c r="A72" s="21">
        <f>19502</f>
        <v>19502</v>
      </c>
      <c r="B72" s="21">
        <f t="shared" si="10"/>
        <v>0</v>
      </c>
      <c r="C72" s="21">
        <f>19490</f>
        <v>19490</v>
      </c>
      <c r="D72" s="21">
        <f t="shared" si="11"/>
        <v>124636</v>
      </c>
      <c r="E72" s="21">
        <f t="shared" si="12"/>
        <v>121.71484375</v>
      </c>
    </row>
    <row r="73">
      <c r="A73" s="21">
        <f>19769</f>
        <v>19769</v>
      </c>
      <c r="B73" s="21">
        <f t="shared" si="10"/>
        <v>0</v>
      </c>
      <c r="C73" s="21">
        <f>19782</f>
        <v>19782</v>
      </c>
      <c r="D73" s="21">
        <f t="shared" si="11"/>
        <v>124636</v>
      </c>
      <c r="E73" s="21">
        <f t="shared" si="12"/>
        <v>121.71484375</v>
      </c>
    </row>
    <row r="74">
      <c r="A74" s="21">
        <f>20020</f>
        <v>20020</v>
      </c>
      <c r="B74" s="21">
        <f t="shared" si="10"/>
        <v>0</v>
      </c>
      <c r="C74" s="21">
        <f>20023</f>
        <v>20023</v>
      </c>
      <c r="D74" s="21">
        <f t="shared" si="11"/>
        <v>124636</v>
      </c>
      <c r="E74" s="21">
        <f t="shared" si="12"/>
        <v>121.71484375</v>
      </c>
    </row>
    <row r="75">
      <c r="A75" s="21">
        <f>20290</f>
        <v>20290</v>
      </c>
      <c r="B75" s="21">
        <f t="shared" si="10"/>
        <v>0</v>
      </c>
      <c r="C75" s="21">
        <f>20282</f>
        <v>20282</v>
      </c>
      <c r="D75" s="21">
        <f t="shared" si="11"/>
        <v>124636</v>
      </c>
      <c r="E75" s="21">
        <f t="shared" si="12"/>
        <v>121.71484375</v>
      </c>
    </row>
    <row r="76">
      <c r="A76" s="21">
        <f>20553</f>
        <v>20553</v>
      </c>
      <c r="B76" s="21">
        <f t="shared" si="10"/>
        <v>0</v>
      </c>
      <c r="C76" s="21">
        <f>20552</f>
        <v>20552</v>
      </c>
      <c r="D76" s="21">
        <f t="shared" si="11"/>
        <v>124636</v>
      </c>
      <c r="E76" s="21">
        <f t="shared" si="12"/>
        <v>121.71484375</v>
      </c>
    </row>
    <row r="77">
      <c r="A77" s="21">
        <f>20799</f>
        <v>20799</v>
      </c>
      <c r="B77" s="21">
        <f t="shared" si="10"/>
        <v>0</v>
      </c>
      <c r="C77" s="21">
        <f>20796</f>
        <v>20796</v>
      </c>
      <c r="D77" s="21">
        <f t="shared" si="11"/>
        <v>124636</v>
      </c>
      <c r="E77" s="21">
        <f t="shared" si="12"/>
        <v>121.71484375</v>
      </c>
    </row>
    <row r="78">
      <c r="A78" s="21">
        <f>21023</f>
        <v>21023</v>
      </c>
      <c r="B78" s="21">
        <f t="shared" si="10"/>
        <v>0</v>
      </c>
      <c r="C78" s="21">
        <f>20999</f>
        <v>20999</v>
      </c>
      <c r="D78" s="21">
        <f t="shared" si="11"/>
        <v>124636</v>
      </c>
      <c r="E78" s="21">
        <f t="shared" si="12"/>
        <v>121.71484375</v>
      </c>
    </row>
    <row r="79">
      <c r="A79" s="21">
        <f>21290</f>
        <v>21290</v>
      </c>
      <c r="B79" s="21">
        <f>10</f>
        <v>10</v>
      </c>
      <c r="C79" s="21">
        <f>21299</f>
        <v>21299</v>
      </c>
      <c r="D79" s="21">
        <f>124674</f>
        <v>124674</v>
      </c>
      <c r="E79" s="21">
        <f>121.751953125</f>
        <v>121.751953125</v>
      </c>
    </row>
    <row r="80">
      <c r="A80" s="21">
        <f>21585</f>
        <v>21585</v>
      </c>
      <c r="B80" s="21">
        <f t="shared" ref="B80:B90" si="13">0</f>
        <v>0</v>
      </c>
      <c r="C80" s="21">
        <f>21593</f>
        <v>21593</v>
      </c>
      <c r="D80" s="21">
        <f>124948</f>
        <v>124948</v>
      </c>
      <c r="E80" s="21">
        <f>122.01953125</f>
        <v>122.01953125</v>
      </c>
    </row>
    <row r="81">
      <c r="A81" s="21">
        <f>21813</f>
        <v>21813</v>
      </c>
      <c r="B81" s="21">
        <f t="shared" si="13"/>
        <v>0</v>
      </c>
      <c r="C81" s="21">
        <f>21828</f>
        <v>21828</v>
      </c>
      <c r="D81" s="21">
        <f>124948</f>
        <v>124948</v>
      </c>
      <c r="E81" s="21">
        <f>122.01953125</f>
        <v>122.01953125</v>
      </c>
    </row>
    <row r="82">
      <c r="A82" s="21">
        <f>22089</f>
        <v>22089</v>
      </c>
      <c r="B82" s="21">
        <f t="shared" si="13"/>
        <v>0</v>
      </c>
      <c r="C82" s="21">
        <f>22098</f>
        <v>22098</v>
      </c>
      <c r="D82" s="21">
        <f t="shared" ref="D82:D90" si="14">124953</f>
        <v>124953</v>
      </c>
      <c r="E82" s="21">
        <f t="shared" ref="E82:E90" si="15">122.0244140625</f>
        <v>122.0244140625</v>
      </c>
    </row>
    <row r="83">
      <c r="A83" s="21">
        <f>22331</f>
        <v>22331</v>
      </c>
      <c r="B83" s="21">
        <f t="shared" si="13"/>
        <v>0</v>
      </c>
      <c r="C83" s="21">
        <f>22340</f>
        <v>22340</v>
      </c>
      <c r="D83" s="21">
        <f t="shared" si="14"/>
        <v>124953</v>
      </c>
      <c r="E83" s="21">
        <f t="shared" si="15"/>
        <v>122.0244140625</v>
      </c>
    </row>
    <row r="84">
      <c r="A84" s="21">
        <f>22577</f>
        <v>22577</v>
      </c>
      <c r="B84" s="21">
        <f t="shared" si="13"/>
        <v>0</v>
      </c>
      <c r="C84" s="21">
        <f>22575</f>
        <v>22575</v>
      </c>
      <c r="D84" s="21">
        <f t="shared" si="14"/>
        <v>124953</v>
      </c>
      <c r="E84" s="21">
        <f t="shared" si="15"/>
        <v>122.0244140625</v>
      </c>
    </row>
    <row r="85">
      <c r="A85" s="21">
        <f>22814</f>
        <v>22814</v>
      </c>
      <c r="B85" s="21">
        <f t="shared" si="13"/>
        <v>0</v>
      </c>
      <c r="C85" s="21">
        <f>22806</f>
        <v>22806</v>
      </c>
      <c r="D85" s="21">
        <f t="shared" si="14"/>
        <v>124953</v>
      </c>
      <c r="E85" s="21">
        <f t="shared" si="15"/>
        <v>122.0244140625</v>
      </c>
    </row>
    <row r="86">
      <c r="A86" s="21">
        <f>23073</f>
        <v>23073</v>
      </c>
      <c r="B86" s="21">
        <f t="shared" si="13"/>
        <v>0</v>
      </c>
      <c r="C86" s="21">
        <f>23063</f>
        <v>23063</v>
      </c>
      <c r="D86" s="21">
        <f t="shared" si="14"/>
        <v>124953</v>
      </c>
      <c r="E86" s="21">
        <f t="shared" si="15"/>
        <v>122.0244140625</v>
      </c>
    </row>
    <row r="87">
      <c r="A87" s="21">
        <f>23321</f>
        <v>23321</v>
      </c>
      <c r="B87" s="21">
        <f t="shared" si="13"/>
        <v>0</v>
      </c>
      <c r="C87" s="21">
        <f>23311</f>
        <v>23311</v>
      </c>
      <c r="D87" s="21">
        <f t="shared" si="14"/>
        <v>124953</v>
      </c>
      <c r="E87" s="21">
        <f t="shared" si="15"/>
        <v>122.0244140625</v>
      </c>
    </row>
    <row r="88">
      <c r="A88" s="21">
        <f>23565</f>
        <v>23565</v>
      </c>
      <c r="B88" s="21">
        <f t="shared" si="13"/>
        <v>0</v>
      </c>
      <c r="C88" s="21">
        <f>23565</f>
        <v>23565</v>
      </c>
      <c r="D88" s="21">
        <f t="shared" si="14"/>
        <v>124953</v>
      </c>
      <c r="E88" s="21">
        <f t="shared" si="15"/>
        <v>122.0244140625</v>
      </c>
    </row>
    <row r="89">
      <c r="A89" s="21">
        <f>23781</f>
        <v>23781</v>
      </c>
      <c r="B89" s="21">
        <f t="shared" si="13"/>
        <v>0</v>
      </c>
      <c r="C89" s="21">
        <f>23771</f>
        <v>23771</v>
      </c>
      <c r="D89" s="21">
        <f t="shared" si="14"/>
        <v>124953</v>
      </c>
      <c r="E89" s="21">
        <f t="shared" si="15"/>
        <v>122.0244140625</v>
      </c>
    </row>
    <row r="90">
      <c r="A90" s="21">
        <f>24060</f>
        <v>24060</v>
      </c>
      <c r="B90" s="21">
        <f t="shared" si="13"/>
        <v>0</v>
      </c>
      <c r="C90" s="21">
        <f>24024</f>
        <v>24024</v>
      </c>
      <c r="D90" s="21">
        <f t="shared" si="14"/>
        <v>124953</v>
      </c>
      <c r="E90" s="21">
        <f t="shared" si="15"/>
        <v>122.0244140625</v>
      </c>
    </row>
    <row r="91">
      <c r="A91" s="21">
        <f>24312</f>
        <v>24312</v>
      </c>
      <c r="B91" s="21">
        <f>8</f>
        <v>8</v>
      </c>
      <c r="C91" s="21">
        <f>24312</f>
        <v>24312</v>
      </c>
      <c r="D91" s="21">
        <f>125541</f>
        <v>125541</v>
      </c>
      <c r="E91" s="21">
        <f>122.5986328125</f>
        <v>122.5986328125</v>
      </c>
    </row>
    <row r="92">
      <c r="A92" s="21">
        <f>24588</f>
        <v>24588</v>
      </c>
      <c r="B92" s="21">
        <f t="shared" ref="B92:B102" si="16">0</f>
        <v>0</v>
      </c>
      <c r="C92" s="21">
        <f>24596</f>
        <v>24596</v>
      </c>
      <c r="D92" s="21">
        <f t="shared" ref="D92:D103" si="17">125721</f>
        <v>125721</v>
      </c>
      <c r="E92" s="21">
        <f t="shared" ref="E92:E103" si="18">122.7744140625</f>
        <v>122.7744140625</v>
      </c>
    </row>
    <row r="93">
      <c r="A93" s="21">
        <f>24846</f>
        <v>24846</v>
      </c>
      <c r="B93" s="21">
        <f t="shared" si="16"/>
        <v>0</v>
      </c>
      <c r="C93" s="21">
        <f>24833</f>
        <v>24833</v>
      </c>
      <c r="D93" s="21">
        <f t="shared" si="17"/>
        <v>125721</v>
      </c>
      <c r="E93" s="21">
        <f t="shared" si="18"/>
        <v>122.7744140625</v>
      </c>
    </row>
    <row r="94">
      <c r="A94" s="21">
        <f>25092</f>
        <v>25092</v>
      </c>
      <c r="B94" s="21">
        <f t="shared" si="16"/>
        <v>0</v>
      </c>
      <c r="C94" s="21">
        <f>25084</f>
        <v>25084</v>
      </c>
      <c r="D94" s="21">
        <f t="shared" si="17"/>
        <v>125721</v>
      </c>
      <c r="E94" s="21">
        <f t="shared" si="18"/>
        <v>122.7744140625</v>
      </c>
    </row>
    <row r="95">
      <c r="A95" s="21">
        <f>25332</f>
        <v>25332</v>
      </c>
      <c r="B95" s="21">
        <f t="shared" si="16"/>
        <v>0</v>
      </c>
      <c r="C95" s="21">
        <f>25336</f>
        <v>25336</v>
      </c>
      <c r="D95" s="21">
        <f t="shared" si="17"/>
        <v>125721</v>
      </c>
      <c r="E95" s="21">
        <f t="shared" si="18"/>
        <v>122.7744140625</v>
      </c>
    </row>
    <row r="96">
      <c r="A96" s="21">
        <f>25610</f>
        <v>25610</v>
      </c>
      <c r="B96" s="21">
        <f t="shared" si="16"/>
        <v>0</v>
      </c>
      <c r="C96" s="21">
        <f>25606</f>
        <v>25606</v>
      </c>
      <c r="D96" s="21">
        <f t="shared" si="17"/>
        <v>125721</v>
      </c>
      <c r="E96" s="21">
        <f t="shared" si="18"/>
        <v>122.7744140625</v>
      </c>
    </row>
    <row r="97">
      <c r="A97" s="21">
        <f>25866</f>
        <v>25866</v>
      </c>
      <c r="B97" s="21">
        <f t="shared" si="16"/>
        <v>0</v>
      </c>
      <c r="C97" s="21">
        <f>25842</f>
        <v>25842</v>
      </c>
      <c r="D97" s="21">
        <f t="shared" si="17"/>
        <v>125721</v>
      </c>
      <c r="E97" s="21">
        <f t="shared" si="18"/>
        <v>122.7744140625</v>
      </c>
    </row>
    <row r="98">
      <c r="A98" s="21">
        <f>26106</f>
        <v>26106</v>
      </c>
      <c r="B98" s="21">
        <f t="shared" si="16"/>
        <v>0</v>
      </c>
      <c r="C98" s="21">
        <f>26094</f>
        <v>26094</v>
      </c>
      <c r="D98" s="21">
        <f t="shared" si="17"/>
        <v>125721</v>
      </c>
      <c r="E98" s="21">
        <f t="shared" si="18"/>
        <v>122.7744140625</v>
      </c>
    </row>
    <row r="99">
      <c r="A99" s="21">
        <f>26313</f>
        <v>26313</v>
      </c>
      <c r="B99" s="21">
        <f t="shared" si="16"/>
        <v>0</v>
      </c>
      <c r="C99" s="21">
        <f>26304</f>
        <v>26304</v>
      </c>
      <c r="D99" s="21">
        <f t="shared" si="17"/>
        <v>125721</v>
      </c>
      <c r="E99" s="21">
        <f t="shared" si="18"/>
        <v>122.7744140625</v>
      </c>
    </row>
    <row r="100">
      <c r="A100" s="21">
        <f>26569</f>
        <v>26569</v>
      </c>
      <c r="B100" s="21">
        <f t="shared" si="16"/>
        <v>0</v>
      </c>
      <c r="C100" s="21">
        <f>26571</f>
        <v>26571</v>
      </c>
      <c r="D100" s="21">
        <f t="shared" si="17"/>
        <v>125721</v>
      </c>
      <c r="E100" s="21">
        <f t="shared" si="18"/>
        <v>122.7744140625</v>
      </c>
    </row>
    <row r="101">
      <c r="A101" s="21">
        <f>26833</f>
        <v>26833</v>
      </c>
      <c r="B101" s="21">
        <f t="shared" si="16"/>
        <v>0</v>
      </c>
      <c r="C101" s="21">
        <f>26832</f>
        <v>26832</v>
      </c>
      <c r="D101" s="21">
        <f t="shared" si="17"/>
        <v>125721</v>
      </c>
      <c r="E101" s="21">
        <f t="shared" si="18"/>
        <v>122.7744140625</v>
      </c>
    </row>
    <row r="102">
      <c r="A102" s="21">
        <f>27096</f>
        <v>27096</v>
      </c>
      <c r="B102" s="21">
        <f t="shared" si="16"/>
        <v>0</v>
      </c>
      <c r="C102" s="21">
        <f>27095</f>
        <v>27095</v>
      </c>
      <c r="D102" s="21">
        <f t="shared" si="17"/>
        <v>125721</v>
      </c>
      <c r="E102" s="21">
        <f t="shared" si="18"/>
        <v>122.7744140625</v>
      </c>
    </row>
    <row r="103">
      <c r="A103" s="21">
        <f>27426</f>
        <v>27426</v>
      </c>
      <c r="B103" s="21">
        <f>2</f>
        <v>2</v>
      </c>
      <c r="C103" s="21">
        <f>27431</f>
        <v>27431</v>
      </c>
      <c r="D103" s="21">
        <f t="shared" si="17"/>
        <v>125721</v>
      </c>
      <c r="E103" s="21">
        <f t="shared" si="18"/>
        <v>122.7744140625</v>
      </c>
    </row>
    <row r="104">
      <c r="A104" s="21">
        <f>27668</f>
        <v>27668</v>
      </c>
      <c r="B104" s="21">
        <f t="shared" ref="B104:B113" si="19">0</f>
        <v>0</v>
      </c>
      <c r="C104" s="21">
        <f>27665</f>
        <v>27665</v>
      </c>
      <c r="D104" s="21">
        <f t="shared" ref="D104:D113" si="20">125739</f>
        <v>125739</v>
      </c>
      <c r="E104" s="21">
        <f t="shared" ref="E104:E113" si="21">122.7919921875</f>
        <v>122.7919921875</v>
      </c>
    </row>
    <row r="105">
      <c r="A105" s="21">
        <f>27917</f>
        <v>27917</v>
      </c>
      <c r="B105" s="21">
        <f t="shared" si="19"/>
        <v>0</v>
      </c>
      <c r="C105" s="21">
        <f>27908</f>
        <v>27908</v>
      </c>
      <c r="D105" s="21">
        <f t="shared" si="20"/>
        <v>125739</v>
      </c>
      <c r="E105" s="21">
        <f t="shared" si="21"/>
        <v>122.7919921875</v>
      </c>
    </row>
    <row r="106">
      <c r="A106" s="21">
        <f>28174</f>
        <v>28174</v>
      </c>
      <c r="B106" s="21">
        <f t="shared" si="19"/>
        <v>0</v>
      </c>
      <c r="C106" s="21">
        <f>28171</f>
        <v>28171</v>
      </c>
      <c r="D106" s="21">
        <f t="shared" si="20"/>
        <v>125739</v>
      </c>
      <c r="E106" s="21">
        <f t="shared" si="21"/>
        <v>122.7919921875</v>
      </c>
    </row>
    <row r="107">
      <c r="A107" s="21">
        <f>28426</f>
        <v>28426</v>
      </c>
      <c r="B107" s="21">
        <f t="shared" si="19"/>
        <v>0</v>
      </c>
      <c r="C107" s="21">
        <f>28427</f>
        <v>28427</v>
      </c>
      <c r="D107" s="21">
        <f t="shared" si="20"/>
        <v>125739</v>
      </c>
      <c r="E107" s="21">
        <f t="shared" si="21"/>
        <v>122.7919921875</v>
      </c>
    </row>
    <row r="108">
      <c r="A108" s="21">
        <f>28665</f>
        <v>28665</v>
      </c>
      <c r="B108" s="21">
        <f t="shared" si="19"/>
        <v>0</v>
      </c>
      <c r="C108" s="21">
        <f>28680</f>
        <v>28680</v>
      </c>
      <c r="D108" s="21">
        <f t="shared" si="20"/>
        <v>125739</v>
      </c>
      <c r="E108" s="21">
        <f t="shared" si="21"/>
        <v>122.7919921875</v>
      </c>
    </row>
    <row r="109">
      <c r="A109" s="21">
        <f>28930</f>
        <v>28930</v>
      </c>
      <c r="B109" s="21">
        <f t="shared" si="19"/>
        <v>0</v>
      </c>
      <c r="C109" s="21">
        <f>28931</f>
        <v>28931</v>
      </c>
      <c r="D109" s="21">
        <f t="shared" si="20"/>
        <v>125739</v>
      </c>
      <c r="E109" s="21">
        <f t="shared" si="21"/>
        <v>122.7919921875</v>
      </c>
    </row>
    <row r="110">
      <c r="A110" s="21">
        <f>29208</f>
        <v>29208</v>
      </c>
      <c r="B110" s="21">
        <f t="shared" si="19"/>
        <v>0</v>
      </c>
      <c r="C110" s="21">
        <f>29227</f>
        <v>29227</v>
      </c>
      <c r="D110" s="21">
        <f t="shared" si="20"/>
        <v>125739</v>
      </c>
      <c r="E110" s="21">
        <f t="shared" si="21"/>
        <v>122.7919921875</v>
      </c>
    </row>
    <row r="111">
      <c r="A111" s="21">
        <f>29464</f>
        <v>29464</v>
      </c>
      <c r="B111" s="21">
        <f t="shared" si="19"/>
        <v>0</v>
      </c>
      <c r="C111" s="21">
        <f>29472</f>
        <v>29472</v>
      </c>
      <c r="D111" s="21">
        <f t="shared" si="20"/>
        <v>125739</v>
      </c>
      <c r="E111" s="21">
        <f t="shared" si="21"/>
        <v>122.7919921875</v>
      </c>
    </row>
    <row r="112">
      <c r="A112" s="21">
        <f>29717</f>
        <v>29717</v>
      </c>
      <c r="B112" s="21">
        <f t="shared" si="19"/>
        <v>0</v>
      </c>
      <c r="C112" s="21">
        <f>29713</f>
        <v>29713</v>
      </c>
      <c r="D112" s="21">
        <f t="shared" si="20"/>
        <v>125739</v>
      </c>
      <c r="E112" s="21">
        <f t="shared" si="21"/>
        <v>122.7919921875</v>
      </c>
    </row>
    <row r="113">
      <c r="A113" s="21">
        <f>29969</f>
        <v>29969</v>
      </c>
      <c r="B113" s="21">
        <f t="shared" si="19"/>
        <v>0</v>
      </c>
      <c r="C113" s="21">
        <f>29967</f>
        <v>29967</v>
      </c>
      <c r="D113" s="21">
        <f t="shared" si="20"/>
        <v>125739</v>
      </c>
      <c r="E113" s="21">
        <f t="shared" si="21"/>
        <v>122.7919921875</v>
      </c>
    </row>
    <row r="114">
      <c r="A114" s="21">
        <f>30292</f>
        <v>30292</v>
      </c>
      <c r="B114" s="21">
        <f>12</f>
        <v>12</v>
      </c>
      <c r="C114" s="21">
        <f>30253</f>
        <v>30253</v>
      </c>
      <c r="D114" s="21">
        <f>125745</f>
        <v>125745</v>
      </c>
      <c r="E114" s="21">
        <f>122.7978515625</f>
        <v>122.7978515625</v>
      </c>
    </row>
    <row r="115">
      <c r="A115" s="21">
        <f>30542</f>
        <v>30542</v>
      </c>
      <c r="B115" s="21">
        <f t="shared" ref="B115:B124" si="22">0</f>
        <v>0</v>
      </c>
      <c r="C115" s="21">
        <f>30519</f>
        <v>30519</v>
      </c>
      <c r="D115" s="21">
        <f>125951</f>
        <v>125951</v>
      </c>
      <c r="E115" s="21">
        <f>122.9990234375</f>
        <v>122.9990234375</v>
      </c>
    </row>
    <row r="116">
      <c r="A116" s="21">
        <f>30798</f>
        <v>30798</v>
      </c>
      <c r="B116" s="21">
        <f t="shared" si="22"/>
        <v>0</v>
      </c>
      <c r="C116" s="21">
        <f>30786</f>
        <v>30786</v>
      </c>
      <c r="D116" s="21">
        <f t="shared" ref="D116:D124" si="23">125915</f>
        <v>125915</v>
      </c>
      <c r="E116" s="21">
        <f t="shared" ref="E116:E124" si="24">122.9638671875</f>
        <v>122.9638671875</v>
      </c>
    </row>
    <row r="117">
      <c r="A117" s="21">
        <f>31040</f>
        <v>31040</v>
      </c>
      <c r="B117" s="21">
        <f t="shared" si="22"/>
        <v>0</v>
      </c>
      <c r="C117" s="21">
        <f>31034</f>
        <v>31034</v>
      </c>
      <c r="D117" s="21">
        <f t="shared" si="23"/>
        <v>125915</v>
      </c>
      <c r="E117" s="21">
        <f t="shared" si="24"/>
        <v>122.9638671875</v>
      </c>
    </row>
    <row r="118">
      <c r="A118" s="21">
        <f>31292</f>
        <v>31292</v>
      </c>
      <c r="B118" s="21">
        <f t="shared" si="22"/>
        <v>0</v>
      </c>
      <c r="C118" s="21">
        <f>31262</f>
        <v>31262</v>
      </c>
      <c r="D118" s="21">
        <f t="shared" si="23"/>
        <v>125915</v>
      </c>
      <c r="E118" s="21">
        <f t="shared" si="24"/>
        <v>122.9638671875</v>
      </c>
    </row>
    <row r="119">
      <c r="A119" s="21">
        <f>31548</f>
        <v>31548</v>
      </c>
      <c r="B119" s="21">
        <f t="shared" si="22"/>
        <v>0</v>
      </c>
      <c r="C119" s="21">
        <f>31518</f>
        <v>31518</v>
      </c>
      <c r="D119" s="21">
        <f t="shared" si="23"/>
        <v>125915</v>
      </c>
      <c r="E119" s="21">
        <f t="shared" si="24"/>
        <v>122.9638671875</v>
      </c>
    </row>
    <row r="120">
      <c r="A120" s="21">
        <f>31809</f>
        <v>31809</v>
      </c>
      <c r="B120" s="21">
        <f t="shared" si="22"/>
        <v>0</v>
      </c>
      <c r="C120" s="21">
        <f>31809</f>
        <v>31809</v>
      </c>
      <c r="D120" s="21">
        <f t="shared" si="23"/>
        <v>125915</v>
      </c>
      <c r="E120" s="21">
        <f t="shared" si="24"/>
        <v>122.9638671875</v>
      </c>
    </row>
    <row r="121">
      <c r="A121" s="21">
        <f>32051</f>
        <v>32051</v>
      </c>
      <c r="B121" s="21">
        <f t="shared" si="22"/>
        <v>0</v>
      </c>
      <c r="C121" s="21">
        <f>32042</f>
        <v>32042</v>
      </c>
      <c r="D121" s="21">
        <f t="shared" si="23"/>
        <v>125915</v>
      </c>
      <c r="E121" s="21">
        <f t="shared" si="24"/>
        <v>122.9638671875</v>
      </c>
    </row>
    <row r="122">
      <c r="A122" s="21">
        <f>32309</f>
        <v>32309</v>
      </c>
      <c r="B122" s="21">
        <f t="shared" si="22"/>
        <v>0</v>
      </c>
      <c r="C122" s="21">
        <f>32289</f>
        <v>32289</v>
      </c>
      <c r="D122" s="21">
        <f t="shared" si="23"/>
        <v>125915</v>
      </c>
      <c r="E122" s="21">
        <f t="shared" si="24"/>
        <v>122.9638671875</v>
      </c>
    </row>
    <row r="123">
      <c r="A123" s="21">
        <f>32555</f>
        <v>32555</v>
      </c>
      <c r="B123" s="21">
        <f t="shared" si="22"/>
        <v>0</v>
      </c>
      <c r="C123" s="21">
        <f>32564</f>
        <v>32564</v>
      </c>
      <c r="D123" s="21">
        <f t="shared" si="23"/>
        <v>125915</v>
      </c>
      <c r="E123" s="21">
        <f t="shared" si="24"/>
        <v>122.9638671875</v>
      </c>
    </row>
    <row r="124">
      <c r="A124" s="21">
        <f>32808</f>
        <v>32808</v>
      </c>
      <c r="B124" s="21">
        <f t="shared" si="22"/>
        <v>0</v>
      </c>
      <c r="C124" s="21">
        <f>32812</f>
        <v>32812</v>
      </c>
      <c r="D124" s="21">
        <f t="shared" si="23"/>
        <v>125915</v>
      </c>
      <c r="E124" s="21">
        <f t="shared" si="24"/>
        <v>122.9638671875</v>
      </c>
    </row>
    <row r="125">
      <c r="A125" s="21">
        <f>33061</f>
        <v>33061</v>
      </c>
      <c r="B125" s="21">
        <f>12</f>
        <v>12</v>
      </c>
      <c r="C125" s="21">
        <f>33081</f>
        <v>33081</v>
      </c>
      <c r="D125" s="21">
        <f>125923</f>
        <v>125923</v>
      </c>
      <c r="E125" s="21">
        <f>122.9716796875</f>
        <v>122.9716796875</v>
      </c>
    </row>
    <row r="126">
      <c r="A126" s="21">
        <f>33327</f>
        <v>33327</v>
      </c>
      <c r="B126" s="21">
        <f>12</f>
        <v>12</v>
      </c>
      <c r="C126" s="21">
        <f>33328</f>
        <v>33328</v>
      </c>
      <c r="D126" s="21">
        <f>126091</f>
        <v>126091</v>
      </c>
      <c r="E126" s="21">
        <f>123.1357421875</f>
        <v>123.1357421875</v>
      </c>
    </row>
    <row r="127">
      <c r="A127" s="21">
        <f>33619</f>
        <v>33619</v>
      </c>
      <c r="B127" s="21">
        <f t="shared" ref="B127:B136" si="25">0</f>
        <v>0</v>
      </c>
      <c r="C127" s="21">
        <f>33589</f>
        <v>33589</v>
      </c>
      <c r="D127" s="21">
        <f t="shared" ref="D127:D137" si="26">126069</f>
        <v>126069</v>
      </c>
      <c r="E127" s="21">
        <f t="shared" ref="E127:E137" si="27">123.1142578125</f>
        <v>123.1142578125</v>
      </c>
    </row>
    <row r="128">
      <c r="A128" s="21">
        <f>33888</f>
        <v>33888</v>
      </c>
      <c r="B128" s="21">
        <f t="shared" si="25"/>
        <v>0</v>
      </c>
      <c r="C128" s="21">
        <f>33870</f>
        <v>33870</v>
      </c>
      <c r="D128" s="21">
        <f t="shared" si="26"/>
        <v>126069</v>
      </c>
      <c r="E128" s="21">
        <f t="shared" si="27"/>
        <v>123.1142578125</v>
      </c>
    </row>
    <row r="129">
      <c r="A129" s="21">
        <f>34132</f>
        <v>34132</v>
      </c>
      <c r="B129" s="21">
        <f t="shared" si="25"/>
        <v>0</v>
      </c>
      <c r="C129" s="21">
        <f>34123</f>
        <v>34123</v>
      </c>
      <c r="D129" s="21">
        <f t="shared" si="26"/>
        <v>126069</v>
      </c>
      <c r="E129" s="21">
        <f t="shared" si="27"/>
        <v>123.1142578125</v>
      </c>
    </row>
    <row r="130">
      <c r="A130" s="21">
        <f>34401</f>
        <v>34401</v>
      </c>
      <c r="B130" s="21">
        <f t="shared" si="25"/>
        <v>0</v>
      </c>
      <c r="C130" s="21">
        <f>34402</f>
        <v>34402</v>
      </c>
      <c r="D130" s="21">
        <f t="shared" si="26"/>
        <v>126069</v>
      </c>
      <c r="E130" s="21">
        <f t="shared" si="27"/>
        <v>123.1142578125</v>
      </c>
    </row>
    <row r="131">
      <c r="A131" s="21">
        <f>34655</f>
        <v>34655</v>
      </c>
      <c r="B131" s="21">
        <f t="shared" si="25"/>
        <v>0</v>
      </c>
      <c r="C131" s="21">
        <f>34650</f>
        <v>34650</v>
      </c>
      <c r="D131" s="21">
        <f t="shared" si="26"/>
        <v>126069</v>
      </c>
      <c r="E131" s="21">
        <f t="shared" si="27"/>
        <v>123.1142578125</v>
      </c>
    </row>
    <row r="132">
      <c r="A132" s="21">
        <f>34898</f>
        <v>34898</v>
      </c>
      <c r="B132" s="21">
        <f t="shared" si="25"/>
        <v>0</v>
      </c>
      <c r="C132" s="21">
        <f>34870</f>
        <v>34870</v>
      </c>
      <c r="D132" s="21">
        <f t="shared" si="26"/>
        <v>126069</v>
      </c>
      <c r="E132" s="21">
        <f t="shared" si="27"/>
        <v>123.1142578125</v>
      </c>
    </row>
    <row r="133">
      <c r="A133" s="21">
        <f>35126</f>
        <v>35126</v>
      </c>
      <c r="B133" s="21">
        <f t="shared" si="25"/>
        <v>0</v>
      </c>
      <c r="C133" s="21">
        <f>35098</f>
        <v>35098</v>
      </c>
      <c r="D133" s="21">
        <f t="shared" si="26"/>
        <v>126069</v>
      </c>
      <c r="E133" s="21">
        <f t="shared" si="27"/>
        <v>123.1142578125</v>
      </c>
    </row>
    <row r="134">
      <c r="A134" s="21">
        <f>35384</f>
        <v>35384</v>
      </c>
      <c r="B134" s="21">
        <f t="shared" si="25"/>
        <v>0</v>
      </c>
      <c r="C134" s="21">
        <f>35352</f>
        <v>35352</v>
      </c>
      <c r="D134" s="21">
        <f t="shared" si="26"/>
        <v>126069</v>
      </c>
      <c r="E134" s="21">
        <f t="shared" si="27"/>
        <v>123.1142578125</v>
      </c>
    </row>
    <row r="135">
      <c r="A135" s="21">
        <f>35636</f>
        <v>35636</v>
      </c>
      <c r="B135" s="21">
        <f t="shared" si="25"/>
        <v>0</v>
      </c>
      <c r="C135" s="21">
        <f>35618</f>
        <v>35618</v>
      </c>
      <c r="D135" s="21">
        <f t="shared" si="26"/>
        <v>126069</v>
      </c>
      <c r="E135" s="21">
        <f t="shared" si="27"/>
        <v>123.1142578125</v>
      </c>
    </row>
    <row r="136">
      <c r="A136" s="21">
        <f>35890</f>
        <v>35890</v>
      </c>
      <c r="B136" s="21">
        <f t="shared" si="25"/>
        <v>0</v>
      </c>
      <c r="C136" s="21">
        <f>35887</f>
        <v>35887</v>
      </c>
      <c r="D136" s="21">
        <f t="shared" si="26"/>
        <v>126069</v>
      </c>
      <c r="E136" s="21">
        <f t="shared" si="27"/>
        <v>123.1142578125</v>
      </c>
    </row>
    <row r="137">
      <c r="C137" s="21">
        <f>36090</f>
        <v>36090</v>
      </c>
      <c r="D137" s="21">
        <f t="shared" si="26"/>
        <v>126069</v>
      </c>
      <c r="E137" s="21">
        <f t="shared" si="27"/>
        <v>123.1142578125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2015-10-22T14:27:44Z</dcterms:modified>
  <cp:lastPrinted>2016-01-08T15:46:43Z</cp:lastPrinted>
</cp:coreProperties>
</file>