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<sst xmlns="http://schemas.openxmlformats.org/spreadsheetml/2006/main" count="8" uniqueCount="8">
  <si>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</si>
  <si>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</si>
  <si>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</si>
  <si>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</si>
  <si>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(135x)</t>
  </si>
  <si>
    <t>AVERAGE TIME BETWEEN MEM TIMESTAMPS (ms) (135x)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</si>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</sst>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Sheet1!$A$2:$A$136</c:f>
              <c:numCache/>
            </c:numRef>
          </c:cat>
          <c:val>
            <c:numRef>
              <c:f>Sheet1!$B$2:$B$136</c:f>
              <c:numCache/>
            </c:numRef>
          </c:val>
          <c:smooth val="0"/>
        </c:ser>
        <c:marker val="1"/>
        <c:axId val="1042306518"/>
        <c:axId val="1342346098"/>
      </c:lineChart>
      <c:catAx>
        <c:axId val="104230651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342346098"/>
        <c:crosses val="autoZero"/>
        <c:auto val="1"/>
        <c:lblOffset val="100"/>
        <c:tickLblSkip val="1"/>
        <c:tickMarkSkip val="1"/>
        <c:noMultiLvlLbl val="0"/>
      </c:catAx>
      <c:valAx>
        <c:axId val="134234609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4230651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Sheet1!$C$2:$C$136</c:f>
              <c:numCache/>
            </c:numRef>
          </c:cat>
          <c:val>
            <c:numRef>
              <c:f>Sheet1!$E$2:$E$136</c:f>
              <c:numCache/>
            </c:numRef>
          </c:val>
          <c:smooth val="0"/>
        </c:ser>
        <c:marker val="1"/>
        <c:axId val="238762799"/>
        <c:axId val="1358343316"/>
      </c:lineChart>
      <c:catAx>
        <c:axId val="23876279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358343316"/>
        <c:crosses val="autoZero"/>
        <c:auto val="1"/>
        <c:lblOffset val="100"/>
        <c:tickLblSkip val="1"/>
        <c:tickMarkSkip val="1"/>
        <c:noMultiLvlLbl val="0"/>
      </c:catAx>
      <c:valAx>
        <c:axId val="135834331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3876279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37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1539</f>
        <v>1539</v>
      </c>
      <c r="B2" s="21">
        <f>16</f>
        <v>16</v>
      </c>
      <c r="C2" s="21">
        <f>1537</f>
        <v>1537</v>
      </c>
      <c r="D2" s="21">
        <f>8825</f>
        <v>8825</v>
      </c>
      <c r="E2" s="21">
        <f>8.6181640625</f>
        <v>8.6181640625</v>
      </c>
      <c r="G2" s="21">
        <f>252</f>
        <v>252</v>
      </c>
    </row>
    <row r="3">
      <c r="A3" s="21">
        <f>1815</f>
        <v>1815</v>
      </c>
      <c r="B3" s="21">
        <f>28</f>
        <v>28</v>
      </c>
      <c r="C3" s="21">
        <f>1795</f>
        <v>1795</v>
      </c>
      <c r="D3" s="21">
        <f>35996</f>
        <v>35996</v>
      </c>
      <c r="E3" s="21">
        <f>35.15234375</f>
        <v>35.15234375</v>
      </c>
    </row>
    <row r="4">
      <c r="A4" s="21">
        <f>2069</f>
        <v>2069</v>
      </c>
      <c r="B4" s="21">
        <f>19</f>
        <v>19</v>
      </c>
      <c r="C4" s="21">
        <f>2057</f>
        <v>2057</v>
      </c>
      <c r="D4" s="21">
        <f>101072</f>
        <v>101072</v>
      </c>
      <c r="E4" s="21">
        <f>98.703125</f>
        <v>98.703125</v>
      </c>
      <c r="G4" s="21" t="s">
        <v>5</v>
      </c>
    </row>
    <row r="5">
      <c r="A5" s="21">
        <f>2320</f>
        <v>2320</v>
      </c>
      <c r="B5" s="21">
        <f>20</f>
        <v>20</v>
      </c>
      <c r="C5" s="21">
        <f>2274</f>
        <v>2274</v>
      </c>
      <c r="D5" s="21">
        <f>112472</f>
        <v>112472</v>
      </c>
      <c r="E5" s="21">
        <f>109.8359375</f>
        <v>109.8359375</v>
      </c>
      <c r="G5" s="21">
        <f>252</f>
        <v>252</v>
      </c>
    </row>
    <row r="6">
      <c r="A6" s="21">
        <f>2560</f>
        <v>2560</v>
      </c>
      <c r="B6" s="21">
        <f>21</f>
        <v>21</v>
      </c>
      <c r="C6" s="21">
        <f>2497</f>
        <v>2497</v>
      </c>
      <c r="D6" s="21">
        <f>112212</f>
        <v>112212</v>
      </c>
      <c r="E6" s="21">
        <f>109.58203125</f>
        <v>109.58203125</v>
      </c>
    </row>
    <row r="7">
      <c r="A7" s="21">
        <f>2781</f>
        <v>2781</v>
      </c>
      <c r="B7" s="21">
        <f>22</f>
        <v>22</v>
      </c>
      <c r="C7" s="21">
        <f>2714</f>
        <v>2714</v>
      </c>
      <c r="D7" s="21">
        <f>119627</f>
        <v>119627</v>
      </c>
      <c r="E7" s="21">
        <f>116.8232421875</f>
        <v>116.8232421875</v>
      </c>
    </row>
    <row r="8">
      <c r="A8" s="21">
        <f>3015</f>
        <v>3015</v>
      </c>
      <c r="B8" s="21">
        <f>3</f>
        <v>3</v>
      </c>
      <c r="C8" s="21">
        <f>2992</f>
        <v>2992</v>
      </c>
      <c r="D8" s="21">
        <f>122010</f>
        <v>122010</v>
      </c>
      <c r="E8" s="21">
        <f>119.150390625</f>
        <v>119.150390625</v>
      </c>
    </row>
    <row r="9">
      <c r="A9" s="21">
        <f>3286</f>
        <v>3286</v>
      </c>
      <c r="B9" s="21">
        <f t="shared" ref="B9:B18" si="0">0</f>
        <v>0</v>
      </c>
      <c r="C9" s="21">
        <f>3273</f>
        <v>3273</v>
      </c>
      <c r="D9" s="21">
        <f>122895</f>
        <v>122895</v>
      </c>
      <c r="E9" s="21">
        <f>120.0146484375</f>
        <v>120.0146484375</v>
      </c>
    </row>
    <row r="10">
      <c r="A10" s="21">
        <f>3528</f>
        <v>3528</v>
      </c>
      <c r="B10" s="21">
        <f t="shared" si="0"/>
        <v>0</v>
      </c>
      <c r="C10" s="21">
        <f>3502</f>
        <v>3502</v>
      </c>
      <c r="D10" s="21">
        <f>122889</f>
        <v>122889</v>
      </c>
      <c r="E10" s="21">
        <f>120.0087890625</f>
        <v>120.0087890625</v>
      </c>
    </row>
    <row r="11">
      <c r="A11" s="21">
        <f>3780</f>
        <v>3780</v>
      </c>
      <c r="B11" s="21">
        <f t="shared" si="0"/>
        <v>0</v>
      </c>
      <c r="C11" s="21">
        <f>3742</f>
        <v>3742</v>
      </c>
      <c r="D11" s="21">
        <f t="shared" ref="D11:D18" si="1">122897</f>
        <v>122897</v>
      </c>
      <c r="E11" s="21">
        <f t="shared" ref="E11:E18" si="2">120.0166015625</f>
        <v>120.0166015625</v>
      </c>
    </row>
    <row r="12">
      <c r="A12" s="21">
        <f>4042</f>
        <v>4042</v>
      </c>
      <c r="B12" s="21">
        <f t="shared" si="0"/>
        <v>0</v>
      </c>
      <c r="C12" s="21">
        <f>3983</f>
        <v>3983</v>
      </c>
      <c r="D12" s="21">
        <f t="shared" si="1"/>
        <v>122897</v>
      </c>
      <c r="E12" s="21">
        <f t="shared" si="2"/>
        <v>120.0166015625</v>
      </c>
      <c r="H12" s="21" t="s">
        <v>6</v>
      </c>
      <c r="I12" s="21" t="s">
        <v>7</v>
      </c>
      <c r="J12" s="21" t="s">
        <v>8</v>
      </c>
    </row>
    <row r="13">
      <c r="A13" s="21">
        <f>4303</f>
        <v>4303</v>
      </c>
      <c r="B13" s="21">
        <f t="shared" si="0"/>
        <v>0</v>
      </c>
      <c r="C13" s="21">
        <f>4247</f>
        <v>4247</v>
      </c>
      <c r="D13" s="21">
        <f t="shared" si="1"/>
        <v>122897</v>
      </c>
      <c r="E13" s="21">
        <f t="shared" si="2"/>
        <v>120.0166015625</v>
      </c>
      <c r="H13" s="21">
        <f>AVERAGE(E9:E17)</f>
        <v>120.015516493056</v>
      </c>
      <c r="I13" s="21">
        <f>MAX(E2:E136)</f>
        <v>146.6953125</v>
      </c>
      <c r="J13" s="21">
        <v>146</v>
      </c>
    </row>
    <row r="14">
      <c r="A14" s="21">
        <f>4551</f>
        <v>4551</v>
      </c>
      <c r="B14" s="21">
        <f t="shared" si="0"/>
        <v>0</v>
      </c>
      <c r="C14" s="21">
        <f>4519</f>
        <v>4519</v>
      </c>
      <c r="D14" s="21">
        <f t="shared" si="1"/>
        <v>122897</v>
      </c>
      <c r="E14" s="21">
        <f t="shared" si="2"/>
        <v>120.0166015625</v>
      </c>
    </row>
    <row r="15">
      <c r="A15" s="21">
        <f>4873</f>
        <v>4873</v>
      </c>
      <c r="B15" s="21">
        <f t="shared" si="0"/>
        <v>0</v>
      </c>
      <c r="C15" s="21">
        <f>4813</f>
        <v>4813</v>
      </c>
      <c r="D15" s="21">
        <f t="shared" si="1"/>
        <v>122897</v>
      </c>
      <c r="E15" s="21">
        <f t="shared" si="2"/>
        <v>120.0166015625</v>
      </c>
    </row>
    <row r="16">
      <c r="A16" s="21">
        <f>5127</f>
        <v>5127</v>
      </c>
      <c r="B16" s="21">
        <f t="shared" si="0"/>
        <v>0</v>
      </c>
      <c r="C16" s="21">
        <f>5065</f>
        <v>5065</v>
      </c>
      <c r="D16" s="21">
        <f t="shared" si="1"/>
        <v>122897</v>
      </c>
      <c r="E16" s="21">
        <f t="shared" si="2"/>
        <v>120.0166015625</v>
      </c>
    </row>
    <row r="17">
      <c r="A17" s="21">
        <f>5415</f>
        <v>5415</v>
      </c>
      <c r="B17" s="21">
        <f t="shared" si="0"/>
        <v>0</v>
      </c>
      <c r="C17" s="21">
        <f>5402</f>
        <v>5402</v>
      </c>
      <c r="D17" s="21">
        <f t="shared" si="1"/>
        <v>122897</v>
      </c>
      <c r="E17" s="21">
        <f t="shared" si="2"/>
        <v>120.0166015625</v>
      </c>
    </row>
    <row r="18">
      <c r="A18" s="21">
        <f>5727</f>
        <v>5727</v>
      </c>
      <c r="B18" s="21">
        <f t="shared" si="0"/>
        <v>0</v>
      </c>
      <c r="C18" s="21">
        <f>5653</f>
        <v>5653</v>
      </c>
      <c r="D18" s="21">
        <f t="shared" si="1"/>
        <v>122897</v>
      </c>
      <c r="E18" s="21">
        <f t="shared" si="2"/>
        <v>120.0166015625</v>
      </c>
    </row>
    <row r="19">
      <c r="A19" s="21">
        <f>6003</f>
        <v>6003</v>
      </c>
      <c r="B19" s="21">
        <f>11</f>
        <v>11</v>
      </c>
      <c r="C19" s="21">
        <f>5944</f>
        <v>5944</v>
      </c>
      <c r="D19" s="21">
        <f>122946</f>
        <v>122946</v>
      </c>
      <c r="E19" s="21">
        <f>120.064453125</f>
        <v>120.064453125</v>
      </c>
    </row>
    <row r="20">
      <c r="A20" s="21">
        <f>6239</f>
        <v>6239</v>
      </c>
      <c r="B20" s="21">
        <f>0</f>
        <v>0</v>
      </c>
      <c r="C20" s="21">
        <f>6184</f>
        <v>6184</v>
      </c>
      <c r="D20" s="21">
        <f>124598</f>
        <v>124598</v>
      </c>
      <c r="E20" s="21">
        <f>121.677734375</f>
        <v>121.677734375</v>
      </c>
    </row>
    <row r="21">
      <c r="A21" s="21">
        <f>6522</f>
        <v>6522</v>
      </c>
      <c r="B21" s="21">
        <f>55</f>
        <v>55</v>
      </c>
      <c r="C21" s="21">
        <f>6452</f>
        <v>6452</v>
      </c>
      <c r="D21" s="21">
        <f>125446</f>
        <v>125446</v>
      </c>
      <c r="E21" s="21">
        <f>122.505859375</f>
        <v>122.505859375</v>
      </c>
    </row>
    <row r="22">
      <c r="A22" s="21">
        <f>6762</f>
        <v>6762</v>
      </c>
      <c r="B22" s="21">
        <f>25</f>
        <v>25</v>
      </c>
      <c r="C22" s="21">
        <f>6773</f>
        <v>6773</v>
      </c>
      <c r="D22" s="21">
        <f>140901</f>
        <v>140901</v>
      </c>
      <c r="E22" s="21">
        <f>137.5986328125</f>
        <v>137.5986328125</v>
      </c>
    </row>
    <row r="23">
      <c r="A23" s="21">
        <f>6990</f>
        <v>6990</v>
      </c>
      <c r="B23" s="21">
        <f>2</f>
        <v>2</v>
      </c>
      <c r="C23" s="21">
        <f>6988</f>
        <v>6988</v>
      </c>
      <c r="D23" s="21">
        <f>145986</f>
        <v>145986</v>
      </c>
      <c r="E23" s="21">
        <f>142.564453125</f>
        <v>142.564453125</v>
      </c>
    </row>
    <row r="24">
      <c r="A24" s="21">
        <f>7259</f>
        <v>7259</v>
      </c>
      <c r="B24" s="21">
        <f t="shared" ref="B24:B31" si="3">0</f>
        <v>0</v>
      </c>
      <c r="C24" s="21">
        <f>7238</f>
        <v>7238</v>
      </c>
      <c r="D24" s="21">
        <f>145900</f>
        <v>145900</v>
      </c>
      <c r="E24" s="21">
        <f>142.48046875</f>
        <v>142.48046875</v>
      </c>
    </row>
    <row r="25">
      <c r="A25" s="21">
        <f>7499</f>
        <v>7499</v>
      </c>
      <c r="B25" s="21">
        <f t="shared" si="3"/>
        <v>0</v>
      </c>
      <c r="C25" s="21">
        <f>7479</f>
        <v>7479</v>
      </c>
      <c r="D25" s="21">
        <f>145976</f>
        <v>145976</v>
      </c>
      <c r="E25" s="21">
        <f>142.5546875</f>
        <v>142.5546875</v>
      </c>
    </row>
    <row r="26">
      <c r="A26" s="21">
        <f>7753</f>
        <v>7753</v>
      </c>
      <c r="B26" s="21">
        <f t="shared" si="3"/>
        <v>0</v>
      </c>
      <c r="C26" s="21">
        <f>7725</f>
        <v>7725</v>
      </c>
      <c r="D26" s="21">
        <f>145984</f>
        <v>145984</v>
      </c>
      <c r="E26" s="21">
        <f>142.5625</f>
        <v>142.5625</v>
      </c>
    </row>
    <row r="27">
      <c r="A27" s="21">
        <f>7999</f>
        <v>7999</v>
      </c>
      <c r="B27" s="21">
        <f t="shared" si="3"/>
        <v>0</v>
      </c>
      <c r="C27" s="21">
        <f>7986</f>
        <v>7986</v>
      </c>
      <c r="D27" s="21">
        <f>145984</f>
        <v>145984</v>
      </c>
      <c r="E27" s="21">
        <f>142.5625</f>
        <v>142.5625</v>
      </c>
    </row>
    <row r="28">
      <c r="A28" s="21">
        <f>8240</f>
        <v>8240</v>
      </c>
      <c r="B28" s="21">
        <f t="shared" si="3"/>
        <v>0</v>
      </c>
      <c r="C28" s="21">
        <f>8219</f>
        <v>8219</v>
      </c>
      <c r="D28" s="21">
        <f>145984</f>
        <v>145984</v>
      </c>
      <c r="E28" s="21">
        <f>142.5625</f>
        <v>142.5625</v>
      </c>
    </row>
    <row r="29">
      <c r="A29" s="21">
        <f>8448</f>
        <v>8448</v>
      </c>
      <c r="B29" s="21">
        <f t="shared" si="3"/>
        <v>0</v>
      </c>
      <c r="C29" s="21">
        <f>8468</f>
        <v>8468</v>
      </c>
      <c r="D29" s="21">
        <f>145984</f>
        <v>145984</v>
      </c>
      <c r="E29" s="21">
        <f>142.5625</f>
        <v>142.5625</v>
      </c>
    </row>
    <row r="30">
      <c r="A30" s="21">
        <f>8699</f>
        <v>8699</v>
      </c>
      <c r="B30" s="21">
        <f t="shared" si="3"/>
        <v>0</v>
      </c>
      <c r="C30" s="21">
        <f>8710</f>
        <v>8710</v>
      </c>
      <c r="D30" s="21">
        <f>145984</f>
        <v>145984</v>
      </c>
      <c r="E30" s="21">
        <f>142.5625</f>
        <v>142.5625</v>
      </c>
    </row>
    <row r="31">
      <c r="A31" s="21">
        <f>8949</f>
        <v>8949</v>
      </c>
      <c r="B31" s="21">
        <f t="shared" si="3"/>
        <v>0</v>
      </c>
      <c r="C31" s="21">
        <f>8958</f>
        <v>8958</v>
      </c>
      <c r="D31" s="21">
        <f>145984</f>
        <v>145984</v>
      </c>
      <c r="E31" s="21">
        <f>142.5625</f>
        <v>142.5625</v>
      </c>
    </row>
    <row r="32">
      <c r="A32" s="21">
        <f>9208</f>
        <v>9208</v>
      </c>
      <c r="B32" s="21">
        <f>5</f>
        <v>5</v>
      </c>
      <c r="C32" s="21">
        <f>9240</f>
        <v>9240</v>
      </c>
      <c r="D32" s="21">
        <f>146012</f>
        <v>146012</v>
      </c>
      <c r="E32" s="21">
        <f>142.58984375</f>
        <v>142.58984375</v>
      </c>
    </row>
    <row r="33">
      <c r="A33" s="21">
        <f>9455</f>
        <v>9455</v>
      </c>
      <c r="B33" s="21">
        <f>11</f>
        <v>11</v>
      </c>
      <c r="C33" s="21">
        <f>9477</f>
        <v>9477</v>
      </c>
      <c r="D33" s="21">
        <f>146520</f>
        <v>146520</v>
      </c>
      <c r="E33" s="21">
        <f>143.0859375</f>
        <v>143.0859375</v>
      </c>
    </row>
    <row r="34">
      <c r="A34" s="21">
        <f>9747</f>
        <v>9747</v>
      </c>
      <c r="B34" s="21">
        <f>0</f>
        <v>0</v>
      </c>
      <c r="C34" s="21">
        <f>9712</f>
        <v>9712</v>
      </c>
      <c r="D34" s="21">
        <f>146650</f>
        <v>146650</v>
      </c>
      <c r="E34" s="21">
        <f>143.212890625</f>
        <v>143.212890625</v>
      </c>
    </row>
    <row r="35">
      <c r="A35" s="21">
        <f>9998</f>
        <v>9998</v>
      </c>
      <c r="B35" s="21">
        <f>0</f>
        <v>0</v>
      </c>
      <c r="C35" s="21">
        <f>9983</f>
        <v>9983</v>
      </c>
      <c r="D35" s="21">
        <f>146788</f>
        <v>146788</v>
      </c>
      <c r="E35" s="21">
        <f>143.34765625</f>
        <v>143.34765625</v>
      </c>
    </row>
    <row r="36">
      <c r="A36" s="21">
        <f>10249</f>
        <v>10249</v>
      </c>
      <c r="B36" s="21">
        <f>0</f>
        <v>0</v>
      </c>
      <c r="C36" s="21">
        <f>10219</f>
        <v>10219</v>
      </c>
      <c r="D36" s="21">
        <f>146788</f>
        <v>146788</v>
      </c>
      <c r="E36" s="21">
        <f>143.34765625</f>
        <v>143.34765625</v>
      </c>
    </row>
    <row r="37">
      <c r="A37" s="21">
        <f>10498</f>
        <v>10498</v>
      </c>
      <c r="B37" s="21">
        <f>3</f>
        <v>3</v>
      </c>
      <c r="C37" s="21">
        <f>10489</f>
        <v>10489</v>
      </c>
      <c r="D37" s="21">
        <f>146788</f>
        <v>146788</v>
      </c>
      <c r="E37" s="21">
        <f>143.34765625</f>
        <v>143.34765625</v>
      </c>
    </row>
    <row r="38">
      <c r="A38" s="21">
        <f>10746</f>
        <v>10746</v>
      </c>
      <c r="B38" s="21">
        <f>0</f>
        <v>0</v>
      </c>
      <c r="C38" s="21">
        <f>10744</f>
        <v>10744</v>
      </c>
      <c r="D38" s="21">
        <f>146784</f>
        <v>146784</v>
      </c>
      <c r="E38" s="21">
        <f>143.34375</f>
        <v>143.34375</v>
      </c>
    </row>
    <row r="39">
      <c r="A39" s="21">
        <f>11011</f>
        <v>11011</v>
      </c>
      <c r="B39" s="21">
        <f>0</f>
        <v>0</v>
      </c>
      <c r="C39" s="21">
        <f>10988</f>
        <v>10988</v>
      </c>
      <c r="D39" s="21">
        <f>146784</f>
        <v>146784</v>
      </c>
      <c r="E39" s="21">
        <f>143.34375</f>
        <v>143.34375</v>
      </c>
    </row>
    <row r="40">
      <c r="A40" s="21">
        <f>11250</f>
        <v>11250</v>
      </c>
      <c r="B40" s="21">
        <f>0</f>
        <v>0</v>
      </c>
      <c r="C40" s="21">
        <f>11223</f>
        <v>11223</v>
      </c>
      <c r="D40" s="21">
        <f>146784</f>
        <v>146784</v>
      </c>
      <c r="E40" s="21">
        <f>143.34375</f>
        <v>143.34375</v>
      </c>
    </row>
    <row r="41">
      <c r="A41" s="21">
        <f>11479</f>
        <v>11479</v>
      </c>
      <c r="B41" s="21">
        <f>0</f>
        <v>0</v>
      </c>
      <c r="C41" s="21">
        <f>11470</f>
        <v>11470</v>
      </c>
      <c r="D41" s="21">
        <f>146784</f>
        <v>146784</v>
      </c>
      <c r="E41" s="21">
        <f>143.34375</f>
        <v>143.34375</v>
      </c>
    </row>
    <row r="42">
      <c r="A42" s="21">
        <f>11724</f>
        <v>11724</v>
      </c>
      <c r="B42" s="21">
        <f>0</f>
        <v>0</v>
      </c>
      <c r="C42" s="21">
        <f>11713</f>
        <v>11713</v>
      </c>
      <c r="D42" s="21">
        <f>146784</f>
        <v>146784</v>
      </c>
      <c r="E42" s="21">
        <f>143.34375</f>
        <v>143.34375</v>
      </c>
    </row>
    <row r="43">
      <c r="A43" s="21">
        <f>11974</f>
        <v>11974</v>
      </c>
      <c r="B43" s="21">
        <f>12</f>
        <v>12</v>
      </c>
      <c r="C43" s="21">
        <f>11993</f>
        <v>11993</v>
      </c>
      <c r="D43" s="21">
        <f>146824</f>
        <v>146824</v>
      </c>
      <c r="E43" s="21">
        <f>143.3828125</f>
        <v>143.3828125</v>
      </c>
    </row>
    <row r="44">
      <c r="A44" s="21">
        <f>12219</f>
        <v>12219</v>
      </c>
      <c r="B44" s="21">
        <f t="shared" ref="B44:B55" si="4">0</f>
        <v>0</v>
      </c>
      <c r="C44" s="21">
        <f>12228</f>
        <v>12228</v>
      </c>
      <c r="D44" s="21">
        <f t="shared" ref="D44:D55" si="5">146898</f>
        <v>146898</v>
      </c>
      <c r="E44" s="21">
        <f t="shared" ref="E44:E55" si="6">143.455078125</f>
        <v>143.455078125</v>
      </c>
    </row>
    <row r="45">
      <c r="A45" s="21">
        <f>12452</f>
        <v>12452</v>
      </c>
      <c r="B45" s="21">
        <f t="shared" si="4"/>
        <v>0</v>
      </c>
      <c r="C45" s="21">
        <f>12464</f>
        <v>12464</v>
      </c>
      <c r="D45" s="21">
        <f t="shared" si="5"/>
        <v>146898</v>
      </c>
      <c r="E45" s="21">
        <f t="shared" si="6"/>
        <v>143.455078125</v>
      </c>
    </row>
    <row r="46">
      <c r="A46" s="21">
        <f>12703</f>
        <v>12703</v>
      </c>
      <c r="B46" s="21">
        <f t="shared" si="4"/>
        <v>0</v>
      </c>
      <c r="C46" s="21">
        <f>12694</f>
        <v>12694</v>
      </c>
      <c r="D46" s="21">
        <f t="shared" si="5"/>
        <v>146898</v>
      </c>
      <c r="E46" s="21">
        <f t="shared" si="6"/>
        <v>143.455078125</v>
      </c>
    </row>
    <row r="47">
      <c r="A47" s="21">
        <f>12929</f>
        <v>12929</v>
      </c>
      <c r="B47" s="21">
        <f t="shared" si="4"/>
        <v>0</v>
      </c>
      <c r="C47" s="21">
        <f>12939</f>
        <v>12939</v>
      </c>
      <c r="D47" s="21">
        <f t="shared" si="5"/>
        <v>146898</v>
      </c>
      <c r="E47" s="21">
        <f t="shared" si="6"/>
        <v>143.455078125</v>
      </c>
    </row>
    <row r="48">
      <c r="A48" s="21">
        <f>13183</f>
        <v>13183</v>
      </c>
      <c r="B48" s="21">
        <f t="shared" si="4"/>
        <v>0</v>
      </c>
      <c r="C48" s="21">
        <f>13161</f>
        <v>13161</v>
      </c>
      <c r="D48" s="21">
        <f t="shared" si="5"/>
        <v>146898</v>
      </c>
      <c r="E48" s="21">
        <f t="shared" si="6"/>
        <v>143.455078125</v>
      </c>
    </row>
    <row r="49">
      <c r="A49" s="21">
        <f>13427</f>
        <v>13427</v>
      </c>
      <c r="B49" s="21">
        <f t="shared" si="4"/>
        <v>0</v>
      </c>
      <c r="C49" s="21">
        <f>13416</f>
        <v>13416</v>
      </c>
      <c r="D49" s="21">
        <f t="shared" si="5"/>
        <v>146898</v>
      </c>
      <c r="E49" s="21">
        <f t="shared" si="6"/>
        <v>143.455078125</v>
      </c>
    </row>
    <row r="50">
      <c r="A50" s="21">
        <f>13666</f>
        <v>13666</v>
      </c>
      <c r="B50" s="21">
        <f t="shared" si="4"/>
        <v>0</v>
      </c>
      <c r="C50" s="21">
        <f>13663</f>
        <v>13663</v>
      </c>
      <c r="D50" s="21">
        <f t="shared" si="5"/>
        <v>146898</v>
      </c>
      <c r="E50" s="21">
        <f t="shared" si="6"/>
        <v>143.455078125</v>
      </c>
    </row>
    <row r="51">
      <c r="A51" s="21">
        <f>13952</f>
        <v>13952</v>
      </c>
      <c r="B51" s="21">
        <f t="shared" si="4"/>
        <v>0</v>
      </c>
      <c r="C51" s="21">
        <f>13947</f>
        <v>13947</v>
      </c>
      <c r="D51" s="21">
        <f t="shared" si="5"/>
        <v>146898</v>
      </c>
      <c r="E51" s="21">
        <f t="shared" si="6"/>
        <v>143.455078125</v>
      </c>
    </row>
    <row r="52">
      <c r="A52" s="21">
        <f>14221</f>
        <v>14221</v>
      </c>
      <c r="B52" s="21">
        <f t="shared" si="4"/>
        <v>0</v>
      </c>
      <c r="C52" s="21">
        <f>14221</f>
        <v>14221</v>
      </c>
      <c r="D52" s="21">
        <f t="shared" si="5"/>
        <v>146898</v>
      </c>
      <c r="E52" s="21">
        <f t="shared" si="6"/>
        <v>143.455078125</v>
      </c>
    </row>
    <row r="53">
      <c r="A53" s="21">
        <f>14480</f>
        <v>14480</v>
      </c>
      <c r="B53" s="21">
        <f t="shared" si="4"/>
        <v>0</v>
      </c>
      <c r="C53" s="21">
        <f>14460</f>
        <v>14460</v>
      </c>
      <c r="D53" s="21">
        <f t="shared" si="5"/>
        <v>146898</v>
      </c>
      <c r="E53" s="21">
        <f t="shared" si="6"/>
        <v>143.455078125</v>
      </c>
    </row>
    <row r="54">
      <c r="A54" s="21">
        <f>14727</f>
        <v>14727</v>
      </c>
      <c r="B54" s="21">
        <f t="shared" si="4"/>
        <v>0</v>
      </c>
      <c r="C54" s="21">
        <f>14739</f>
        <v>14739</v>
      </c>
      <c r="D54" s="21">
        <f t="shared" si="5"/>
        <v>146898</v>
      </c>
      <c r="E54" s="21">
        <f t="shared" si="6"/>
        <v>143.455078125</v>
      </c>
    </row>
    <row r="55">
      <c r="A55" s="21">
        <f>14971</f>
        <v>14971</v>
      </c>
      <c r="B55" s="21">
        <f t="shared" si="4"/>
        <v>0</v>
      </c>
      <c r="C55" s="21">
        <f>15005</f>
        <v>15005</v>
      </c>
      <c r="D55" s="21">
        <f t="shared" si="5"/>
        <v>146898</v>
      </c>
      <c r="E55" s="21">
        <f t="shared" si="6"/>
        <v>143.455078125</v>
      </c>
    </row>
    <row r="56">
      <c r="A56" s="21">
        <f>15246</f>
        <v>15246</v>
      </c>
      <c r="B56" s="21">
        <f>18</f>
        <v>18</v>
      </c>
      <c r="C56" s="21">
        <f>15224</f>
        <v>15224</v>
      </c>
      <c r="D56" s="21">
        <f>147703</f>
        <v>147703</v>
      </c>
      <c r="E56" s="21">
        <f>144.2412109375</f>
        <v>144.2412109375</v>
      </c>
    </row>
    <row r="57">
      <c r="A57" s="21">
        <f>15487</f>
        <v>15487</v>
      </c>
      <c r="B57" s="21">
        <f>13</f>
        <v>13</v>
      </c>
      <c r="C57" s="21">
        <f>15478</f>
        <v>15478</v>
      </c>
      <c r="D57" s="21">
        <f>148136</f>
        <v>148136</v>
      </c>
      <c r="E57" s="21">
        <f>144.6640625</f>
        <v>144.6640625</v>
      </c>
    </row>
    <row r="58">
      <c r="A58" s="21">
        <f>15728</f>
        <v>15728</v>
      </c>
      <c r="B58" s="21">
        <f>0</f>
        <v>0</v>
      </c>
      <c r="C58" s="21">
        <f>15718</f>
        <v>15718</v>
      </c>
      <c r="D58" s="21">
        <f>148148</f>
        <v>148148</v>
      </c>
      <c r="E58" s="21">
        <f>144.67578125</f>
        <v>144.67578125</v>
      </c>
    </row>
    <row r="59">
      <c r="A59" s="21">
        <f>15976</f>
        <v>15976</v>
      </c>
      <c r="B59" s="21">
        <f>3</f>
        <v>3</v>
      </c>
      <c r="C59" s="21">
        <f>15971</f>
        <v>15971</v>
      </c>
      <c r="D59" s="21">
        <f>148148</f>
        <v>148148</v>
      </c>
      <c r="E59" s="21">
        <f>144.67578125</f>
        <v>144.67578125</v>
      </c>
    </row>
    <row r="60">
      <c r="A60" s="21">
        <f>16230</f>
        <v>16230</v>
      </c>
      <c r="B60" s="21">
        <f>0</f>
        <v>0</v>
      </c>
      <c r="C60" s="21">
        <f>16242</f>
        <v>16242</v>
      </c>
      <c r="D60" s="21">
        <f>148144</f>
        <v>148144</v>
      </c>
      <c r="E60" s="21">
        <f>144.671875</f>
        <v>144.671875</v>
      </c>
    </row>
    <row r="61">
      <c r="A61" s="21">
        <f>16489</f>
        <v>16489</v>
      </c>
      <c r="B61" s="21">
        <f>0</f>
        <v>0</v>
      </c>
      <c r="C61" s="21">
        <f>16481</f>
        <v>16481</v>
      </c>
      <c r="D61" s="21">
        <f>148144</f>
        <v>148144</v>
      </c>
      <c r="E61" s="21">
        <f>144.671875</f>
        <v>144.671875</v>
      </c>
    </row>
    <row r="62">
      <c r="A62" s="21">
        <f>16731</f>
        <v>16731</v>
      </c>
      <c r="B62" s="21">
        <f>0</f>
        <v>0</v>
      </c>
      <c r="C62" s="21">
        <f>16716</f>
        <v>16716</v>
      </c>
      <c r="D62" s="21">
        <f>148144</f>
        <v>148144</v>
      </c>
      <c r="E62" s="21">
        <f>144.671875</f>
        <v>144.671875</v>
      </c>
    </row>
    <row r="63">
      <c r="A63" s="21">
        <f>16973</f>
        <v>16973</v>
      </c>
      <c r="B63" s="21">
        <f>0</f>
        <v>0</v>
      </c>
      <c r="C63" s="21">
        <f>16961</f>
        <v>16961</v>
      </c>
      <c r="D63" s="21">
        <f>148144</f>
        <v>148144</v>
      </c>
      <c r="E63" s="21">
        <f>144.671875</f>
        <v>144.671875</v>
      </c>
    </row>
    <row r="64">
      <c r="A64" s="21">
        <f>17236</f>
        <v>17236</v>
      </c>
      <c r="B64" s="21">
        <f>0</f>
        <v>0</v>
      </c>
      <c r="C64" s="21">
        <f>17224</f>
        <v>17224</v>
      </c>
      <c r="D64" s="21">
        <f>148144</f>
        <v>148144</v>
      </c>
      <c r="E64" s="21">
        <f>144.671875</f>
        <v>144.671875</v>
      </c>
    </row>
    <row r="65">
      <c r="A65" s="21">
        <f>17480</f>
        <v>17480</v>
      </c>
      <c r="B65" s="21">
        <f>0</f>
        <v>0</v>
      </c>
      <c r="C65" s="21">
        <f>17492</f>
        <v>17492</v>
      </c>
      <c r="D65" s="21">
        <f>148144</f>
        <v>148144</v>
      </c>
      <c r="E65" s="21">
        <f>144.671875</f>
        <v>144.671875</v>
      </c>
    </row>
    <row r="66">
      <c r="A66" s="21">
        <f>17786</f>
        <v>17786</v>
      </c>
      <c r="B66" s="21">
        <f>31</f>
        <v>31</v>
      </c>
      <c r="C66" s="21">
        <f>17769</f>
        <v>17769</v>
      </c>
      <c r="D66" s="21">
        <f>148290</f>
        <v>148290</v>
      </c>
      <c r="E66" s="21">
        <f>144.814453125</f>
        <v>144.814453125</v>
      </c>
    </row>
    <row r="67">
      <c r="A67" s="21">
        <f>18080</f>
        <v>18080</v>
      </c>
      <c r="B67" s="21">
        <f>7</f>
        <v>7</v>
      </c>
      <c r="C67" s="21">
        <f>18042</f>
        <v>18042</v>
      </c>
      <c r="D67" s="21">
        <f>148800</f>
        <v>148800</v>
      </c>
      <c r="E67" s="21">
        <f>145.3125</f>
        <v>145.3125</v>
      </c>
    </row>
    <row r="68">
      <c r="A68" s="21">
        <f>18344</f>
        <v>18344</v>
      </c>
      <c r="B68" s="21">
        <f t="shared" ref="B68:B78" si="7">0</f>
        <v>0</v>
      </c>
      <c r="C68" s="21">
        <f>18315</f>
        <v>18315</v>
      </c>
      <c r="D68" s="21">
        <f t="shared" ref="D68:D78" si="8">148812</f>
        <v>148812</v>
      </c>
      <c r="E68" s="21">
        <f t="shared" ref="E68:E78" si="9">145.32421875</f>
        <v>145.32421875</v>
      </c>
    </row>
    <row r="69">
      <c r="A69" s="21">
        <f>18578</f>
        <v>18578</v>
      </c>
      <c r="B69" s="21">
        <f t="shared" si="7"/>
        <v>0</v>
      </c>
      <c r="C69" s="21">
        <f>18568</f>
        <v>18568</v>
      </c>
      <c r="D69" s="21">
        <f t="shared" si="8"/>
        <v>148812</v>
      </c>
      <c r="E69" s="21">
        <f t="shared" si="9"/>
        <v>145.32421875</v>
      </c>
    </row>
    <row r="70">
      <c r="A70" s="21">
        <f>18823</f>
        <v>18823</v>
      </c>
      <c r="B70" s="21">
        <f t="shared" si="7"/>
        <v>0</v>
      </c>
      <c r="C70" s="21">
        <f>18814</f>
        <v>18814</v>
      </c>
      <c r="D70" s="21">
        <f t="shared" si="8"/>
        <v>148812</v>
      </c>
      <c r="E70" s="21">
        <f t="shared" si="9"/>
        <v>145.32421875</v>
      </c>
    </row>
    <row r="71">
      <c r="A71" s="21">
        <f>19067</f>
        <v>19067</v>
      </c>
      <c r="B71" s="21">
        <f t="shared" si="7"/>
        <v>0</v>
      </c>
      <c r="C71" s="21">
        <f>19062</f>
        <v>19062</v>
      </c>
      <c r="D71" s="21">
        <f t="shared" si="8"/>
        <v>148812</v>
      </c>
      <c r="E71" s="21">
        <f t="shared" si="9"/>
        <v>145.32421875</v>
      </c>
    </row>
    <row r="72">
      <c r="A72" s="21">
        <f>19321</f>
        <v>19321</v>
      </c>
      <c r="B72" s="21">
        <f t="shared" si="7"/>
        <v>0</v>
      </c>
      <c r="C72" s="21">
        <f>19291</f>
        <v>19291</v>
      </c>
      <c r="D72" s="21">
        <f t="shared" si="8"/>
        <v>148812</v>
      </c>
      <c r="E72" s="21">
        <f t="shared" si="9"/>
        <v>145.32421875</v>
      </c>
    </row>
    <row r="73">
      <c r="A73" s="21">
        <f>19551</f>
        <v>19551</v>
      </c>
      <c r="B73" s="21">
        <f t="shared" si="7"/>
        <v>0</v>
      </c>
      <c r="C73" s="21">
        <f>19539</f>
        <v>19539</v>
      </c>
      <c r="D73" s="21">
        <f t="shared" si="8"/>
        <v>148812</v>
      </c>
      <c r="E73" s="21">
        <f t="shared" si="9"/>
        <v>145.32421875</v>
      </c>
    </row>
    <row r="74">
      <c r="A74" s="21">
        <f>19803</f>
        <v>19803</v>
      </c>
      <c r="B74" s="21">
        <f t="shared" si="7"/>
        <v>0</v>
      </c>
      <c r="C74" s="21">
        <f>19803</f>
        <v>19803</v>
      </c>
      <c r="D74" s="21">
        <f t="shared" si="8"/>
        <v>148812</v>
      </c>
      <c r="E74" s="21">
        <f t="shared" si="9"/>
        <v>145.32421875</v>
      </c>
    </row>
    <row r="75">
      <c r="A75" s="21">
        <f>20060</f>
        <v>20060</v>
      </c>
      <c r="B75" s="21">
        <f t="shared" si="7"/>
        <v>0</v>
      </c>
      <c r="C75" s="21">
        <f>20040</f>
        <v>20040</v>
      </c>
      <c r="D75" s="21">
        <f t="shared" si="8"/>
        <v>148812</v>
      </c>
      <c r="E75" s="21">
        <f t="shared" si="9"/>
        <v>145.32421875</v>
      </c>
    </row>
    <row r="76">
      <c r="A76" s="21">
        <f>20306</f>
        <v>20306</v>
      </c>
      <c r="B76" s="21">
        <f t="shared" si="7"/>
        <v>0</v>
      </c>
      <c r="C76" s="21">
        <f>20287</f>
        <v>20287</v>
      </c>
      <c r="D76" s="21">
        <f t="shared" si="8"/>
        <v>148812</v>
      </c>
      <c r="E76" s="21">
        <f t="shared" si="9"/>
        <v>145.32421875</v>
      </c>
    </row>
    <row r="77">
      <c r="A77" s="21">
        <f>20533</f>
        <v>20533</v>
      </c>
      <c r="B77" s="21">
        <f t="shared" si="7"/>
        <v>0</v>
      </c>
      <c r="C77" s="21">
        <f>20522</f>
        <v>20522</v>
      </c>
      <c r="D77" s="21">
        <f t="shared" si="8"/>
        <v>148812</v>
      </c>
      <c r="E77" s="21">
        <f t="shared" si="9"/>
        <v>145.32421875</v>
      </c>
    </row>
    <row r="78">
      <c r="A78" s="21">
        <f>20821</f>
        <v>20821</v>
      </c>
      <c r="B78" s="21">
        <f t="shared" si="7"/>
        <v>0</v>
      </c>
      <c r="C78" s="21">
        <f>20809</f>
        <v>20809</v>
      </c>
      <c r="D78" s="21">
        <f t="shared" si="8"/>
        <v>148812</v>
      </c>
      <c r="E78" s="21">
        <f t="shared" si="9"/>
        <v>145.32421875</v>
      </c>
    </row>
    <row r="79">
      <c r="A79" s="21">
        <f>21099</f>
        <v>21099</v>
      </c>
      <c r="B79" s="21">
        <f>12</f>
        <v>12</v>
      </c>
      <c r="C79" s="21">
        <f>21118</f>
        <v>21118</v>
      </c>
      <c r="D79" s="21">
        <f>148840</f>
        <v>148840</v>
      </c>
      <c r="E79" s="21">
        <f>145.3515625</f>
        <v>145.3515625</v>
      </c>
    </row>
    <row r="80">
      <c r="A80" s="21">
        <f>21349</f>
        <v>21349</v>
      </c>
      <c r="B80" s="21">
        <f>10</f>
        <v>10</v>
      </c>
      <c r="C80" s="21">
        <f>21357</f>
        <v>21357</v>
      </c>
      <c r="D80" s="21">
        <f>149202</f>
        <v>149202</v>
      </c>
      <c r="E80" s="21">
        <f>145.705078125</f>
        <v>145.705078125</v>
      </c>
    </row>
    <row r="81">
      <c r="A81" s="21">
        <f>21619</f>
        <v>21619</v>
      </c>
      <c r="B81" s="21">
        <f t="shared" ref="B81:B88" si="10">0</f>
        <v>0</v>
      </c>
      <c r="C81" s="21">
        <f>21630</f>
        <v>21630</v>
      </c>
      <c r="D81" s="21">
        <f>149218</f>
        <v>149218</v>
      </c>
      <c r="E81" s="21">
        <f>145.720703125</f>
        <v>145.720703125</v>
      </c>
    </row>
    <row r="82">
      <c r="A82" s="21">
        <f>21896</f>
        <v>21896</v>
      </c>
      <c r="B82" s="21">
        <f t="shared" si="10"/>
        <v>0</v>
      </c>
      <c r="C82" s="21">
        <f>21882</f>
        <v>21882</v>
      </c>
      <c r="D82" s="21">
        <f t="shared" ref="D82:D89" si="11">149230</f>
        <v>149230</v>
      </c>
      <c r="E82" s="21">
        <f t="shared" ref="E82:E89" si="12">145.732421875</f>
        <v>145.732421875</v>
      </c>
    </row>
    <row r="83">
      <c r="A83" s="21">
        <f>22144</f>
        <v>22144</v>
      </c>
      <c r="B83" s="21">
        <f t="shared" si="10"/>
        <v>0</v>
      </c>
      <c r="C83" s="21">
        <f>22153</f>
        <v>22153</v>
      </c>
      <c r="D83" s="21">
        <f t="shared" si="11"/>
        <v>149230</v>
      </c>
      <c r="E83" s="21">
        <f t="shared" si="12"/>
        <v>145.732421875</v>
      </c>
    </row>
    <row r="84">
      <c r="A84" s="21">
        <f>22409</f>
        <v>22409</v>
      </c>
      <c r="B84" s="21">
        <f t="shared" si="10"/>
        <v>0</v>
      </c>
      <c r="C84" s="21">
        <f>22401</f>
        <v>22401</v>
      </c>
      <c r="D84" s="21">
        <f t="shared" si="11"/>
        <v>149230</v>
      </c>
      <c r="E84" s="21">
        <f t="shared" si="12"/>
        <v>145.732421875</v>
      </c>
    </row>
    <row r="85">
      <c r="A85" s="21">
        <f>22671</f>
        <v>22671</v>
      </c>
      <c r="B85" s="21">
        <f t="shared" si="10"/>
        <v>0</v>
      </c>
      <c r="C85" s="21">
        <f>22660</f>
        <v>22660</v>
      </c>
      <c r="D85" s="21">
        <f t="shared" si="11"/>
        <v>149230</v>
      </c>
      <c r="E85" s="21">
        <f t="shared" si="12"/>
        <v>145.732421875</v>
      </c>
    </row>
    <row r="86">
      <c r="A86" s="21">
        <f>22917</f>
        <v>22917</v>
      </c>
      <c r="B86" s="21">
        <f t="shared" si="10"/>
        <v>0</v>
      </c>
      <c r="C86" s="21">
        <f>22908</f>
        <v>22908</v>
      </c>
      <c r="D86" s="21">
        <f t="shared" si="11"/>
        <v>149230</v>
      </c>
      <c r="E86" s="21">
        <f t="shared" si="12"/>
        <v>145.732421875</v>
      </c>
    </row>
    <row r="87">
      <c r="A87" s="21">
        <f>23171</f>
        <v>23171</v>
      </c>
      <c r="B87" s="21">
        <f t="shared" si="10"/>
        <v>0</v>
      </c>
      <c r="C87" s="21">
        <f>23170</f>
        <v>23170</v>
      </c>
      <c r="D87" s="21">
        <f t="shared" si="11"/>
        <v>149230</v>
      </c>
      <c r="E87" s="21">
        <f t="shared" si="12"/>
        <v>145.732421875</v>
      </c>
    </row>
    <row r="88">
      <c r="A88" s="21">
        <f>23412</f>
        <v>23412</v>
      </c>
      <c r="B88" s="21">
        <f t="shared" si="10"/>
        <v>0</v>
      </c>
      <c r="C88" s="21">
        <f>23427</f>
        <v>23427</v>
      </c>
      <c r="D88" s="21">
        <f t="shared" si="11"/>
        <v>149230</v>
      </c>
      <c r="E88" s="21">
        <f t="shared" si="12"/>
        <v>145.732421875</v>
      </c>
    </row>
    <row r="89">
      <c r="A89" s="21">
        <f>23667</f>
        <v>23667</v>
      </c>
      <c r="B89" s="21">
        <f>6</f>
        <v>6</v>
      </c>
      <c r="C89" s="21">
        <f>23681</f>
        <v>23681</v>
      </c>
      <c r="D89" s="21">
        <f t="shared" si="11"/>
        <v>149230</v>
      </c>
      <c r="E89" s="21">
        <f t="shared" si="12"/>
        <v>145.732421875</v>
      </c>
    </row>
    <row r="90">
      <c r="A90" s="21">
        <f>23978</f>
        <v>23978</v>
      </c>
      <c r="B90" s="21">
        <f>9</f>
        <v>9</v>
      </c>
      <c r="C90" s="21">
        <f>24005</f>
        <v>24005</v>
      </c>
      <c r="D90" s="21">
        <f>149529</f>
        <v>149529</v>
      </c>
      <c r="E90" s="21">
        <f>146.0244140625</f>
        <v>146.0244140625</v>
      </c>
    </row>
    <row r="91">
      <c r="A91" s="21">
        <f>24226</f>
        <v>24226</v>
      </c>
      <c r="B91" s="21">
        <f>12</f>
        <v>12</v>
      </c>
      <c r="C91" s="21">
        <f>24247</f>
        <v>24247</v>
      </c>
      <c r="D91" s="21">
        <f>149570</f>
        <v>149570</v>
      </c>
      <c r="E91" s="21">
        <f>146.064453125</f>
        <v>146.064453125</v>
      </c>
    </row>
    <row r="92">
      <c r="A92" s="21">
        <f>24479</f>
        <v>24479</v>
      </c>
      <c r="B92" s="21">
        <f t="shared" ref="B92:B113" si="13">0</f>
        <v>0</v>
      </c>
      <c r="C92" s="21">
        <f>24482</f>
        <v>24482</v>
      </c>
      <c r="D92" s="21">
        <f t="shared" ref="D92:D101" si="14">149672</f>
        <v>149672</v>
      </c>
      <c r="E92" s="21">
        <f t="shared" ref="E92:E101" si="15">146.1640625</f>
        <v>146.1640625</v>
      </c>
    </row>
    <row r="93">
      <c r="A93" s="21">
        <f>24734</f>
        <v>24734</v>
      </c>
      <c r="B93" s="21">
        <f t="shared" si="13"/>
        <v>0</v>
      </c>
      <c r="C93" s="21">
        <f>24743</f>
        <v>24743</v>
      </c>
      <c r="D93" s="21">
        <f t="shared" si="14"/>
        <v>149672</v>
      </c>
      <c r="E93" s="21">
        <f t="shared" si="15"/>
        <v>146.1640625</v>
      </c>
    </row>
    <row r="94">
      <c r="A94" s="21">
        <f>24972</f>
        <v>24972</v>
      </c>
      <c r="B94" s="21">
        <f t="shared" si="13"/>
        <v>0</v>
      </c>
      <c r="C94" s="21">
        <f>24991</f>
        <v>24991</v>
      </c>
      <c r="D94" s="21">
        <f t="shared" si="14"/>
        <v>149672</v>
      </c>
      <c r="E94" s="21">
        <f t="shared" si="15"/>
        <v>146.1640625</v>
      </c>
    </row>
    <row r="95">
      <c r="A95" s="21">
        <f>25239</f>
        <v>25239</v>
      </c>
      <c r="B95" s="21">
        <f t="shared" si="13"/>
        <v>0</v>
      </c>
      <c r="C95" s="21">
        <f>25267</f>
        <v>25267</v>
      </c>
      <c r="D95" s="21">
        <f t="shared" si="14"/>
        <v>149672</v>
      </c>
      <c r="E95" s="21">
        <f t="shared" si="15"/>
        <v>146.1640625</v>
      </c>
    </row>
    <row r="96">
      <c r="A96" s="21">
        <f>25491</f>
        <v>25491</v>
      </c>
      <c r="B96" s="21">
        <f t="shared" si="13"/>
        <v>0</v>
      </c>
      <c r="C96" s="21">
        <f>25499</f>
        <v>25499</v>
      </c>
      <c r="D96" s="21">
        <f t="shared" si="14"/>
        <v>149672</v>
      </c>
      <c r="E96" s="21">
        <f t="shared" si="15"/>
        <v>146.1640625</v>
      </c>
    </row>
    <row r="97">
      <c r="A97" s="21">
        <f>25750</f>
        <v>25750</v>
      </c>
      <c r="B97" s="21">
        <f t="shared" si="13"/>
        <v>0</v>
      </c>
      <c r="C97" s="21">
        <f>25751</f>
        <v>25751</v>
      </c>
      <c r="D97" s="21">
        <f t="shared" si="14"/>
        <v>149672</v>
      </c>
      <c r="E97" s="21">
        <f t="shared" si="15"/>
        <v>146.1640625</v>
      </c>
    </row>
    <row r="98">
      <c r="A98" s="21">
        <f>26006</f>
        <v>26006</v>
      </c>
      <c r="B98" s="21">
        <f t="shared" si="13"/>
        <v>0</v>
      </c>
      <c r="C98" s="21">
        <f>25992</f>
        <v>25992</v>
      </c>
      <c r="D98" s="21">
        <f t="shared" si="14"/>
        <v>149672</v>
      </c>
      <c r="E98" s="21">
        <f t="shared" si="15"/>
        <v>146.1640625</v>
      </c>
    </row>
    <row r="99">
      <c r="A99" s="21">
        <f>26264</f>
        <v>26264</v>
      </c>
      <c r="B99" s="21">
        <f t="shared" si="13"/>
        <v>0</v>
      </c>
      <c r="C99" s="21">
        <f>26236</f>
        <v>26236</v>
      </c>
      <c r="D99" s="21">
        <f t="shared" si="14"/>
        <v>149672</v>
      </c>
      <c r="E99" s="21">
        <f t="shared" si="15"/>
        <v>146.1640625</v>
      </c>
    </row>
    <row r="100">
      <c r="A100" s="21">
        <f>26529</f>
        <v>26529</v>
      </c>
      <c r="B100" s="21">
        <f t="shared" si="13"/>
        <v>0</v>
      </c>
      <c r="C100" s="21">
        <f>26519</f>
        <v>26519</v>
      </c>
      <c r="D100" s="21">
        <f t="shared" si="14"/>
        <v>149672</v>
      </c>
      <c r="E100" s="21">
        <f t="shared" si="15"/>
        <v>146.1640625</v>
      </c>
    </row>
    <row r="101">
      <c r="A101" s="21">
        <f>26776</f>
        <v>26776</v>
      </c>
      <c r="B101" s="21">
        <f t="shared" si="13"/>
        <v>0</v>
      </c>
      <c r="C101" s="21">
        <f>26776</f>
        <v>26776</v>
      </c>
      <c r="D101" s="21">
        <f t="shared" si="14"/>
        <v>149672</v>
      </c>
      <c r="E101" s="21">
        <f t="shared" si="15"/>
        <v>146.1640625</v>
      </c>
    </row>
    <row r="102">
      <c r="A102" s="21">
        <f>27051</f>
        <v>27051</v>
      </c>
      <c r="B102" s="21">
        <f t="shared" si="13"/>
        <v>0</v>
      </c>
      <c r="C102" s="21">
        <f>27052</f>
        <v>27052</v>
      </c>
      <c r="D102" s="21">
        <f t="shared" ref="D102:D113" si="16">149702</f>
        <v>149702</v>
      </c>
      <c r="E102" s="21">
        <f t="shared" ref="E102:E113" si="17">146.193359375</f>
        <v>146.193359375</v>
      </c>
    </row>
    <row r="103">
      <c r="A103" s="21">
        <f>27316</f>
        <v>27316</v>
      </c>
      <c r="B103" s="21">
        <f t="shared" si="13"/>
        <v>0</v>
      </c>
      <c r="C103" s="21">
        <f>27342</f>
        <v>27342</v>
      </c>
      <c r="D103" s="21">
        <f t="shared" si="16"/>
        <v>149702</v>
      </c>
      <c r="E103" s="21">
        <f t="shared" si="17"/>
        <v>146.193359375</v>
      </c>
    </row>
    <row r="104">
      <c r="A104" s="21">
        <f>27568</f>
        <v>27568</v>
      </c>
      <c r="B104" s="21">
        <f t="shared" si="13"/>
        <v>0</v>
      </c>
      <c r="C104" s="21">
        <f>27585</f>
        <v>27585</v>
      </c>
      <c r="D104" s="21">
        <f t="shared" si="16"/>
        <v>149702</v>
      </c>
      <c r="E104" s="21">
        <f t="shared" si="17"/>
        <v>146.193359375</v>
      </c>
    </row>
    <row r="105">
      <c r="A105" s="21">
        <f>27816</f>
        <v>27816</v>
      </c>
      <c r="B105" s="21">
        <f t="shared" si="13"/>
        <v>0</v>
      </c>
      <c r="C105" s="21">
        <f>27824</f>
        <v>27824</v>
      </c>
      <c r="D105" s="21">
        <f t="shared" si="16"/>
        <v>149702</v>
      </c>
      <c r="E105" s="21">
        <f t="shared" si="17"/>
        <v>146.193359375</v>
      </c>
    </row>
    <row r="106">
      <c r="A106" s="21">
        <f>28094</f>
        <v>28094</v>
      </c>
      <c r="B106" s="21">
        <f t="shared" si="13"/>
        <v>0</v>
      </c>
      <c r="C106" s="21">
        <f>28083</f>
        <v>28083</v>
      </c>
      <c r="D106" s="21">
        <f t="shared" si="16"/>
        <v>149702</v>
      </c>
      <c r="E106" s="21">
        <f t="shared" si="17"/>
        <v>146.193359375</v>
      </c>
    </row>
    <row r="107">
      <c r="A107" s="21">
        <f>28338</f>
        <v>28338</v>
      </c>
      <c r="B107" s="21">
        <f t="shared" si="13"/>
        <v>0</v>
      </c>
      <c r="C107" s="21">
        <f>28328</f>
        <v>28328</v>
      </c>
      <c r="D107" s="21">
        <f t="shared" si="16"/>
        <v>149702</v>
      </c>
      <c r="E107" s="21">
        <f t="shared" si="17"/>
        <v>146.193359375</v>
      </c>
    </row>
    <row r="108">
      <c r="A108" s="21">
        <f>28592</f>
        <v>28592</v>
      </c>
      <c r="B108" s="21">
        <f t="shared" si="13"/>
        <v>0</v>
      </c>
      <c r="C108" s="21">
        <f>28572</f>
        <v>28572</v>
      </c>
      <c r="D108" s="21">
        <f t="shared" si="16"/>
        <v>149702</v>
      </c>
      <c r="E108" s="21">
        <f t="shared" si="17"/>
        <v>146.193359375</v>
      </c>
    </row>
    <row r="109">
      <c r="A109" s="21">
        <f>28833</f>
        <v>28833</v>
      </c>
      <c r="B109" s="21">
        <f t="shared" si="13"/>
        <v>0</v>
      </c>
      <c r="C109" s="21">
        <f>28825</f>
        <v>28825</v>
      </c>
      <c r="D109" s="21">
        <f t="shared" si="16"/>
        <v>149702</v>
      </c>
      <c r="E109" s="21">
        <f t="shared" si="17"/>
        <v>146.193359375</v>
      </c>
    </row>
    <row r="110">
      <c r="A110" s="21">
        <f>29093</f>
        <v>29093</v>
      </c>
      <c r="B110" s="21">
        <f t="shared" si="13"/>
        <v>0</v>
      </c>
      <c r="C110" s="21">
        <f>29109</f>
        <v>29109</v>
      </c>
      <c r="D110" s="21">
        <f t="shared" si="16"/>
        <v>149702</v>
      </c>
      <c r="E110" s="21">
        <f t="shared" si="17"/>
        <v>146.193359375</v>
      </c>
    </row>
    <row r="111">
      <c r="A111" s="21">
        <f>29349</f>
        <v>29349</v>
      </c>
      <c r="B111" s="21">
        <f t="shared" si="13"/>
        <v>0</v>
      </c>
      <c r="C111" s="21">
        <f>29357</f>
        <v>29357</v>
      </c>
      <c r="D111" s="21">
        <f t="shared" si="16"/>
        <v>149702</v>
      </c>
      <c r="E111" s="21">
        <f t="shared" si="17"/>
        <v>146.193359375</v>
      </c>
    </row>
    <row r="112">
      <c r="A112" s="21">
        <f>29623</f>
        <v>29623</v>
      </c>
      <c r="B112" s="21">
        <f t="shared" si="13"/>
        <v>0</v>
      </c>
      <c r="C112" s="21">
        <f>29624</f>
        <v>29624</v>
      </c>
      <c r="D112" s="21">
        <f t="shared" si="16"/>
        <v>149702</v>
      </c>
      <c r="E112" s="21">
        <f t="shared" si="17"/>
        <v>146.193359375</v>
      </c>
    </row>
    <row r="113">
      <c r="A113" s="21">
        <f>29881</f>
        <v>29881</v>
      </c>
      <c r="B113" s="21">
        <f t="shared" si="13"/>
        <v>0</v>
      </c>
      <c r="C113" s="21">
        <f>29886</f>
        <v>29886</v>
      </c>
      <c r="D113" s="21">
        <f t="shared" si="16"/>
        <v>149702</v>
      </c>
      <c r="E113" s="21">
        <f t="shared" si="17"/>
        <v>146.193359375</v>
      </c>
    </row>
    <row r="114">
      <c r="A114" s="21">
        <f>30181</f>
        <v>30181</v>
      </c>
      <c r="B114" s="21">
        <f>7</f>
        <v>7</v>
      </c>
      <c r="C114" s="21">
        <f>30203</f>
        <v>30203</v>
      </c>
      <c r="D114" s="21">
        <f>149638</f>
        <v>149638</v>
      </c>
      <c r="E114" s="21">
        <f>146.130859375</f>
        <v>146.130859375</v>
      </c>
    </row>
    <row r="115">
      <c r="A115" s="21">
        <f>30447</f>
        <v>30447</v>
      </c>
      <c r="B115" s="21">
        <f>10</f>
        <v>10</v>
      </c>
      <c r="C115" s="21">
        <f>30492</f>
        <v>30492</v>
      </c>
      <c r="D115" s="21">
        <f>149698</f>
        <v>149698</v>
      </c>
      <c r="E115" s="21">
        <f>146.189453125</f>
        <v>146.189453125</v>
      </c>
    </row>
    <row r="116">
      <c r="A116" s="21">
        <f>30719</f>
        <v>30719</v>
      </c>
      <c r="B116" s="21">
        <f t="shared" ref="B116:B123" si="18">0</f>
        <v>0</v>
      </c>
      <c r="C116" s="21">
        <f>30719</f>
        <v>30719</v>
      </c>
      <c r="D116" s="21">
        <f t="shared" ref="D116:D123" si="19">149738</f>
        <v>149738</v>
      </c>
      <c r="E116" s="21">
        <f t="shared" ref="E116:E123" si="20">146.228515625</f>
        <v>146.228515625</v>
      </c>
    </row>
    <row r="117">
      <c r="A117" s="21">
        <f>30949</f>
        <v>30949</v>
      </c>
      <c r="B117" s="21">
        <f t="shared" si="18"/>
        <v>0</v>
      </c>
      <c r="C117" s="21">
        <f>30971</f>
        <v>30971</v>
      </c>
      <c r="D117" s="21">
        <f t="shared" si="19"/>
        <v>149738</v>
      </c>
      <c r="E117" s="21">
        <f t="shared" si="20"/>
        <v>146.228515625</v>
      </c>
    </row>
    <row r="118">
      <c r="A118" s="21">
        <f>31218</f>
        <v>31218</v>
      </c>
      <c r="B118" s="21">
        <f t="shared" si="18"/>
        <v>0</v>
      </c>
      <c r="C118" s="21">
        <f>31208</f>
        <v>31208</v>
      </c>
      <c r="D118" s="21">
        <f t="shared" si="19"/>
        <v>149738</v>
      </c>
      <c r="E118" s="21">
        <f t="shared" si="20"/>
        <v>146.228515625</v>
      </c>
    </row>
    <row r="119">
      <c r="A119" s="21">
        <f>31465</f>
        <v>31465</v>
      </c>
      <c r="B119" s="21">
        <f t="shared" si="18"/>
        <v>0</v>
      </c>
      <c r="C119" s="21">
        <f>31475</f>
        <v>31475</v>
      </c>
      <c r="D119" s="21">
        <f t="shared" si="19"/>
        <v>149738</v>
      </c>
      <c r="E119" s="21">
        <f t="shared" si="20"/>
        <v>146.228515625</v>
      </c>
    </row>
    <row r="120">
      <c r="A120" s="21">
        <f>31740</f>
        <v>31740</v>
      </c>
      <c r="B120" s="21">
        <f t="shared" si="18"/>
        <v>0</v>
      </c>
      <c r="C120" s="21">
        <f>31740</f>
        <v>31740</v>
      </c>
      <c r="D120" s="21">
        <f t="shared" si="19"/>
        <v>149738</v>
      </c>
      <c r="E120" s="21">
        <f t="shared" si="20"/>
        <v>146.228515625</v>
      </c>
    </row>
    <row r="121">
      <c r="A121" s="21">
        <f>31989</f>
        <v>31989</v>
      </c>
      <c r="B121" s="21">
        <f t="shared" si="18"/>
        <v>0</v>
      </c>
      <c r="C121" s="21">
        <f>32003</f>
        <v>32003</v>
      </c>
      <c r="D121" s="21">
        <f t="shared" si="19"/>
        <v>149738</v>
      </c>
      <c r="E121" s="21">
        <f t="shared" si="20"/>
        <v>146.228515625</v>
      </c>
    </row>
    <row r="122">
      <c r="A122" s="21">
        <f>32247</f>
        <v>32247</v>
      </c>
      <c r="B122" s="21">
        <f t="shared" si="18"/>
        <v>0</v>
      </c>
      <c r="C122" s="21">
        <f>32231</f>
        <v>32231</v>
      </c>
      <c r="D122" s="21">
        <f t="shared" si="19"/>
        <v>149738</v>
      </c>
      <c r="E122" s="21">
        <f t="shared" si="20"/>
        <v>146.228515625</v>
      </c>
    </row>
    <row r="123">
      <c r="A123" s="21">
        <f>32495</f>
        <v>32495</v>
      </c>
      <c r="B123" s="21">
        <f t="shared" si="18"/>
        <v>0</v>
      </c>
      <c r="C123" s="21">
        <f>32478</f>
        <v>32478</v>
      </c>
      <c r="D123" s="21">
        <f t="shared" si="19"/>
        <v>149738</v>
      </c>
      <c r="E123" s="21">
        <f t="shared" si="20"/>
        <v>146.228515625</v>
      </c>
    </row>
    <row r="124">
      <c r="A124" s="21">
        <f>32753</f>
        <v>32753</v>
      </c>
      <c r="B124" s="21">
        <f>35</f>
        <v>35</v>
      </c>
      <c r="C124" s="21">
        <f>32766</f>
        <v>32766</v>
      </c>
      <c r="D124" s="21">
        <f>149832</f>
        <v>149832</v>
      </c>
      <c r="E124" s="21">
        <f>146.3203125</f>
        <v>146.3203125</v>
      </c>
    </row>
    <row r="125">
      <c r="A125" s="21">
        <f>33023</f>
        <v>33023</v>
      </c>
      <c r="B125" s="21">
        <f>7</f>
        <v>7</v>
      </c>
      <c r="C125" s="21">
        <f>33024</f>
        <v>33024</v>
      </c>
      <c r="D125" s="21">
        <f>150216</f>
        <v>150216</v>
      </c>
      <c r="E125" s="21">
        <f>146.6953125</f>
        <v>146.6953125</v>
      </c>
    </row>
    <row r="126">
      <c r="A126" s="21">
        <f>33299</f>
        <v>33299</v>
      </c>
      <c r="B126" s="21">
        <f t="shared" ref="B126:B136" si="21">0</f>
        <v>0</v>
      </c>
      <c r="C126" s="21">
        <f>33308</f>
        <v>33308</v>
      </c>
      <c r="D126" s="21">
        <f t="shared" ref="D126:D136" si="22">150150</f>
        <v>150150</v>
      </c>
      <c r="E126" s="21">
        <f t="shared" ref="E126:E136" si="23">146.630859375</f>
        <v>146.630859375</v>
      </c>
    </row>
    <row r="127">
      <c r="A127" s="21">
        <f>33541</f>
        <v>33541</v>
      </c>
      <c r="B127" s="21">
        <f t="shared" si="21"/>
        <v>0</v>
      </c>
      <c r="C127" s="21">
        <f>33540</f>
        <v>33540</v>
      </c>
      <c r="D127" s="21">
        <f t="shared" si="22"/>
        <v>150150</v>
      </c>
      <c r="E127" s="21">
        <f t="shared" si="23"/>
        <v>146.630859375</v>
      </c>
    </row>
    <row r="128">
      <c r="A128" s="21">
        <f>33823</f>
        <v>33823</v>
      </c>
      <c r="B128" s="21">
        <f t="shared" si="21"/>
        <v>0</v>
      </c>
      <c r="C128" s="21">
        <f>33814</f>
        <v>33814</v>
      </c>
      <c r="D128" s="21">
        <f t="shared" si="22"/>
        <v>150150</v>
      </c>
      <c r="E128" s="21">
        <f t="shared" si="23"/>
        <v>146.630859375</v>
      </c>
    </row>
    <row r="129">
      <c r="A129" s="21">
        <f>34059</f>
        <v>34059</v>
      </c>
      <c r="B129" s="21">
        <f t="shared" si="21"/>
        <v>0</v>
      </c>
      <c r="C129" s="21">
        <f>34064</f>
        <v>34064</v>
      </c>
      <c r="D129" s="21">
        <f t="shared" si="22"/>
        <v>150150</v>
      </c>
      <c r="E129" s="21">
        <f t="shared" si="23"/>
        <v>146.630859375</v>
      </c>
    </row>
    <row r="130">
      <c r="A130" s="21">
        <f>34309</f>
        <v>34309</v>
      </c>
      <c r="B130" s="21">
        <f t="shared" si="21"/>
        <v>0</v>
      </c>
      <c r="C130" s="21">
        <f>34287</f>
        <v>34287</v>
      </c>
      <c r="D130" s="21">
        <f t="shared" si="22"/>
        <v>150150</v>
      </c>
      <c r="E130" s="21">
        <f t="shared" si="23"/>
        <v>146.630859375</v>
      </c>
    </row>
    <row r="131">
      <c r="A131" s="21">
        <f>34554</f>
        <v>34554</v>
      </c>
      <c r="B131" s="21">
        <f t="shared" si="21"/>
        <v>0</v>
      </c>
      <c r="C131" s="21">
        <f>34541</f>
        <v>34541</v>
      </c>
      <c r="D131" s="21">
        <f t="shared" si="22"/>
        <v>150150</v>
      </c>
      <c r="E131" s="21">
        <f t="shared" si="23"/>
        <v>146.630859375</v>
      </c>
    </row>
    <row r="132">
      <c r="A132" s="21">
        <f>34772</f>
        <v>34772</v>
      </c>
      <c r="B132" s="21">
        <f t="shared" si="21"/>
        <v>0</v>
      </c>
      <c r="C132" s="21">
        <f>34751</f>
        <v>34751</v>
      </c>
      <c r="D132" s="21">
        <f t="shared" si="22"/>
        <v>150150</v>
      </c>
      <c r="E132" s="21">
        <f t="shared" si="23"/>
        <v>146.630859375</v>
      </c>
    </row>
    <row r="133">
      <c r="A133" s="21">
        <f>35002</f>
        <v>35002</v>
      </c>
      <c r="B133" s="21">
        <f t="shared" si="21"/>
        <v>0</v>
      </c>
      <c r="C133" s="21">
        <f>34972</f>
        <v>34972</v>
      </c>
      <c r="D133" s="21">
        <f t="shared" si="22"/>
        <v>150150</v>
      </c>
      <c r="E133" s="21">
        <f t="shared" si="23"/>
        <v>146.630859375</v>
      </c>
    </row>
    <row r="134">
      <c r="A134" s="21">
        <f>35234</f>
        <v>35234</v>
      </c>
      <c r="B134" s="21">
        <f t="shared" si="21"/>
        <v>0</v>
      </c>
      <c r="C134" s="21">
        <f>35226</f>
        <v>35226</v>
      </c>
      <c r="D134" s="21">
        <f t="shared" si="22"/>
        <v>150150</v>
      </c>
      <c r="E134" s="21">
        <f t="shared" si="23"/>
        <v>146.630859375</v>
      </c>
    </row>
    <row r="135">
      <c r="A135" s="21">
        <f>35470</f>
        <v>35470</v>
      </c>
      <c r="B135" s="21">
        <f t="shared" si="21"/>
        <v>0</v>
      </c>
      <c r="C135" s="21">
        <f>35470</f>
        <v>35470</v>
      </c>
      <c r="D135" s="21">
        <f t="shared" si="22"/>
        <v>150150</v>
      </c>
      <c r="E135" s="21">
        <f t="shared" si="23"/>
        <v>146.630859375</v>
      </c>
    </row>
    <row r="136">
      <c r="A136" s="21">
        <f>35684</f>
        <v>35684</v>
      </c>
      <c r="B136" s="21">
        <f t="shared" si="21"/>
        <v>0</v>
      </c>
      <c r="C136" s="21">
        <f>35659</f>
        <v>35659</v>
      </c>
      <c r="D136" s="21">
        <f t="shared" si="22"/>
        <v>150150</v>
      </c>
      <c r="E136" s="21">
        <f t="shared" si="23"/>
        <v>146.630859375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2015-10-22T14:39:20Z</dcterms:modified>
  <cp:lastPrinted>2016-01-08T15:46:44Z</cp:lastPrinted>
</cp:coreProperties>
</file>