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<sst xmlns="http://schemas.openxmlformats.org/spreadsheetml/2006/main" count="8" uniqueCount="8">
  <si>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</si>
  <si>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</si>
  <si>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</si>
  <si>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</si>
  <si>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(132x)</t>
  </si>
  <si>
    <t>AVERAGE TIME BETWEEN MEM TIMESTAMPS (ms) (133x)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</si>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</sst>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Sheet1!$A$2:$A$133</c:f>
              <c:numCache/>
            </c:numRef>
          </c:cat>
          <c:val>
            <c:numRef>
              <c:f>Sheet1!$B$2:$B$133</c:f>
              <c:numCache/>
            </c:numRef>
          </c:val>
          <c:smooth val="0"/>
        </c:ser>
        <c:marker val="1"/>
        <c:axId val="596470015"/>
        <c:axId val="1267105885"/>
      </c:lineChart>
      <c:catAx>
        <c:axId val="59647001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267105885"/>
        <c:crosses val="autoZero"/>
        <c:auto val="1"/>
        <c:lblOffset val="100"/>
        <c:tickLblSkip val="1"/>
        <c:tickMarkSkip val="1"/>
        <c:noMultiLvlLbl val="0"/>
      </c:catAx>
      <c:valAx>
        <c:axId val="126710588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59647001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Sheet1!$C$2:$C$134</c:f>
              <c:numCache/>
            </c:numRef>
          </c:cat>
          <c:val>
            <c:numRef>
              <c:f>Sheet1!$E$2:$E$134</c:f>
              <c:numCache/>
            </c:numRef>
          </c:val>
          <c:smooth val="0"/>
        </c:ser>
        <c:marker val="1"/>
        <c:axId val="1481818223"/>
        <c:axId val="1095352419"/>
      </c:lineChart>
      <c:catAx>
        <c:axId val="148181822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95352419"/>
        <c:crosses val="autoZero"/>
        <c:auto val="1"/>
        <c:lblOffset val="100"/>
        <c:tickLblSkip val="1"/>
        <c:tickMarkSkip val="1"/>
        <c:noMultiLvlLbl val="0"/>
      </c:catAx>
      <c:valAx>
        <c:axId val="109535241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8181822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3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2018</f>
        <v>2018</v>
      </c>
      <c r="B2" s="21">
        <f>10</f>
        <v>10</v>
      </c>
      <c r="C2" s="21">
        <f>2018</f>
        <v>2018</v>
      </c>
      <c r="D2" s="21">
        <f>9019</f>
        <v>9019</v>
      </c>
      <c r="E2" s="21">
        <f>8.8076171875</f>
        <v>8.8076171875</v>
      </c>
      <c r="G2" s="21">
        <f>259</f>
        <v>259</v>
      </c>
    </row>
    <row r="3">
      <c r="A3" s="21">
        <f>2299</f>
        <v>2299</v>
      </c>
      <c r="B3" s="21">
        <f>29</f>
        <v>29</v>
      </c>
      <c r="C3" s="21">
        <f>2274</f>
        <v>2274</v>
      </c>
      <c r="D3" s="21">
        <f>51687</f>
        <v>51687</v>
      </c>
      <c r="E3" s="21">
        <f>50.4755859375</f>
        <v>50.4755859375</v>
      </c>
    </row>
    <row r="4">
      <c r="A4" s="21">
        <f>2502</f>
        <v>2502</v>
      </c>
      <c r="B4" s="21">
        <f>10</f>
        <v>10</v>
      </c>
      <c r="C4" s="21">
        <f>2433</f>
        <v>2433</v>
      </c>
      <c r="D4" s="21">
        <f>98265</f>
        <v>98265</v>
      </c>
      <c r="E4" s="21">
        <f>95.9619140625</f>
        <v>95.9619140625</v>
      </c>
      <c r="G4" s="21" t="s">
        <v>5</v>
      </c>
    </row>
    <row r="5">
      <c r="A5" s="21">
        <f>2755</f>
        <v>2755</v>
      </c>
      <c r="B5" s="21">
        <f>24</f>
        <v>24</v>
      </c>
      <c r="C5" s="21">
        <f>2652</f>
        <v>2652</v>
      </c>
      <c r="D5" s="21">
        <f>110442</f>
        <v>110442</v>
      </c>
      <c r="E5" s="21">
        <f>107.853515625</f>
        <v>107.853515625</v>
      </c>
      <c r="G5" s="21">
        <f>257</f>
        <v>257</v>
      </c>
    </row>
    <row r="6">
      <c r="A6" s="21">
        <f>3026</f>
        <v>3026</v>
      </c>
      <c r="B6" s="21">
        <f>20</f>
        <v>20</v>
      </c>
      <c r="C6" s="21">
        <f>2853</f>
        <v>2853</v>
      </c>
      <c r="D6" s="21">
        <f>109850</f>
        <v>109850</v>
      </c>
      <c r="E6" s="21">
        <f>107.275390625</f>
        <v>107.275390625</v>
      </c>
    </row>
    <row r="7">
      <c r="A7" s="21">
        <f>3262</f>
        <v>3262</v>
      </c>
      <c r="B7" s="21">
        <f>0</f>
        <v>0</v>
      </c>
      <c r="C7" s="21">
        <f>3056</f>
        <v>3056</v>
      </c>
      <c r="D7" s="21">
        <f>127122</f>
        <v>127122</v>
      </c>
      <c r="E7" s="21">
        <f>124.142578125</f>
        <v>124.142578125</v>
      </c>
    </row>
    <row r="8">
      <c r="A8" s="21">
        <f>3546</f>
        <v>3546</v>
      </c>
      <c r="B8" s="21">
        <f>6</f>
        <v>6</v>
      </c>
      <c r="C8" s="21">
        <f>3276</f>
        <v>3276</v>
      </c>
      <c r="D8" s="21">
        <f>120166</f>
        <v>120166</v>
      </c>
      <c r="E8" s="21">
        <f>117.349609375</f>
        <v>117.349609375</v>
      </c>
    </row>
    <row r="9">
      <c r="A9" s="21">
        <f>3803</f>
        <v>3803</v>
      </c>
      <c r="B9" s="21">
        <f t="shared" ref="B9:B17" si="0">0</f>
        <v>0</v>
      </c>
      <c r="C9" s="21">
        <f>3542</f>
        <v>3542</v>
      </c>
      <c r="D9" s="21">
        <f>120255</f>
        <v>120255</v>
      </c>
      <c r="E9" s="21">
        <f>117.4365234375</f>
        <v>117.4365234375</v>
      </c>
    </row>
    <row r="10">
      <c r="A10" s="21">
        <f>4049</f>
        <v>4049</v>
      </c>
      <c r="B10" s="21">
        <f t="shared" si="0"/>
        <v>0</v>
      </c>
      <c r="C10" s="21">
        <f>3763</f>
        <v>3763</v>
      </c>
      <c r="D10" s="21">
        <f>120375</f>
        <v>120375</v>
      </c>
      <c r="E10" s="21">
        <f>117.5537109375</f>
        <v>117.5537109375</v>
      </c>
    </row>
    <row r="11">
      <c r="A11" s="21">
        <f>4278</f>
        <v>4278</v>
      </c>
      <c r="B11" s="21">
        <f t="shared" si="0"/>
        <v>0</v>
      </c>
      <c r="C11" s="21">
        <f>4012</f>
        <v>4012</v>
      </c>
      <c r="D11" s="21">
        <f t="shared" ref="D11:D18" si="1">120383</f>
        <v>120383</v>
      </c>
      <c r="E11" s="21">
        <f t="shared" ref="E11:E18" si="2">117.5615234375</f>
        <v>117.5615234375</v>
      </c>
    </row>
    <row r="12">
      <c r="A12" s="21">
        <f>4525</f>
        <v>4525</v>
      </c>
      <c r="B12" s="21">
        <f t="shared" si="0"/>
        <v>0</v>
      </c>
      <c r="C12" s="21">
        <f>4240</f>
        <v>4240</v>
      </c>
      <c r="D12" s="21">
        <f t="shared" si="1"/>
        <v>120383</v>
      </c>
      <c r="E12" s="21">
        <f t="shared" si="2"/>
        <v>117.5615234375</v>
      </c>
      <c r="H12" s="21" t="s">
        <v>6</v>
      </c>
      <c r="I12" s="21" t="s">
        <v>7</v>
      </c>
      <c r="J12" s="21" t="s">
        <v>8</v>
      </c>
    </row>
    <row r="13">
      <c r="A13" s="21">
        <f>4775</f>
        <v>4775</v>
      </c>
      <c r="B13" s="21">
        <f t="shared" si="0"/>
        <v>0</v>
      </c>
      <c r="C13" s="21">
        <f>4485</f>
        <v>4485</v>
      </c>
      <c r="D13" s="21">
        <f t="shared" si="1"/>
        <v>120383</v>
      </c>
      <c r="E13" s="21">
        <f t="shared" si="2"/>
        <v>117.5615234375</v>
      </c>
      <c r="H13" s="21">
        <f>AVERAGE(E9:E17)</f>
        <v>117.546766493056</v>
      </c>
      <c r="I13" s="21">
        <f>MAX(E2:E134)</f>
        <v>147.025390625</v>
      </c>
      <c r="J13" s="21">
        <v>147</v>
      </c>
    </row>
    <row r="14">
      <c r="A14" s="21">
        <f>5036</f>
        <v>5036</v>
      </c>
      <c r="B14" s="21">
        <f t="shared" si="0"/>
        <v>0</v>
      </c>
      <c r="C14" s="21">
        <f>4710</f>
        <v>4710</v>
      </c>
      <c r="D14" s="21">
        <f t="shared" si="1"/>
        <v>120383</v>
      </c>
      <c r="E14" s="21">
        <f t="shared" si="2"/>
        <v>117.5615234375</v>
      </c>
    </row>
    <row r="15">
      <c r="A15" s="21">
        <f>5289</f>
        <v>5289</v>
      </c>
      <c r="B15" s="21">
        <f t="shared" si="0"/>
        <v>0</v>
      </c>
      <c r="C15" s="21">
        <f>5000</f>
        <v>5000</v>
      </c>
      <c r="D15" s="21">
        <f t="shared" si="1"/>
        <v>120383</v>
      </c>
      <c r="E15" s="21">
        <f t="shared" si="2"/>
        <v>117.5615234375</v>
      </c>
    </row>
    <row r="16">
      <c r="A16" s="21">
        <f>5645</f>
        <v>5645</v>
      </c>
      <c r="B16" s="21">
        <f t="shared" si="0"/>
        <v>0</v>
      </c>
      <c r="C16" s="21">
        <f>5327</f>
        <v>5327</v>
      </c>
      <c r="D16" s="21">
        <f t="shared" si="1"/>
        <v>120383</v>
      </c>
      <c r="E16" s="21">
        <f t="shared" si="2"/>
        <v>117.5615234375</v>
      </c>
    </row>
    <row r="17">
      <c r="A17" s="21">
        <f>5926</f>
        <v>5926</v>
      </c>
      <c r="B17" s="21">
        <f t="shared" si="0"/>
        <v>0</v>
      </c>
      <c r="C17" s="21">
        <f>5570</f>
        <v>5570</v>
      </c>
      <c r="D17" s="21">
        <f t="shared" si="1"/>
        <v>120383</v>
      </c>
      <c r="E17" s="21">
        <f t="shared" si="2"/>
        <v>117.5615234375</v>
      </c>
    </row>
    <row r="18">
      <c r="A18" s="21">
        <f>6216</f>
        <v>6216</v>
      </c>
      <c r="B18" s="21">
        <f>10</f>
        <v>10</v>
      </c>
      <c r="C18" s="21">
        <f>5871</f>
        <v>5871</v>
      </c>
      <c r="D18" s="21">
        <f t="shared" si="1"/>
        <v>120383</v>
      </c>
      <c r="E18" s="21">
        <f t="shared" si="2"/>
        <v>117.5615234375</v>
      </c>
    </row>
    <row r="19">
      <c r="A19" s="21">
        <f>6440</f>
        <v>6440</v>
      </c>
      <c r="B19" s="21">
        <f>0</f>
        <v>0</v>
      </c>
      <c r="C19" s="21">
        <f>6182</f>
        <v>6182</v>
      </c>
      <c r="D19" s="21">
        <f>120527</f>
        <v>120527</v>
      </c>
      <c r="E19" s="21">
        <f>117.7021484375</f>
        <v>117.7021484375</v>
      </c>
    </row>
    <row r="20">
      <c r="A20" s="21">
        <f>6708</f>
        <v>6708</v>
      </c>
      <c r="B20" s="21">
        <f>37</f>
        <v>37</v>
      </c>
      <c r="C20" s="21">
        <f>6402</f>
        <v>6402</v>
      </c>
      <c r="D20" s="21">
        <f>122244</f>
        <v>122244</v>
      </c>
      <c r="E20" s="21">
        <f>119.37890625</f>
        <v>119.37890625</v>
      </c>
    </row>
    <row r="21">
      <c r="A21" s="21">
        <f>6942</f>
        <v>6942</v>
      </c>
      <c r="B21" s="21">
        <f>48</f>
        <v>48</v>
      </c>
      <c r="C21" s="21">
        <f>6690</f>
        <v>6690</v>
      </c>
      <c r="D21" s="21">
        <f>138913</f>
        <v>138913</v>
      </c>
      <c r="E21" s="21">
        <f>135.6572265625</f>
        <v>135.6572265625</v>
      </c>
    </row>
    <row r="22">
      <c r="A22" s="21">
        <f>7211</f>
        <v>7211</v>
      </c>
      <c r="B22" s="21">
        <f t="shared" ref="B22:B33" si="3">0</f>
        <v>0</v>
      </c>
      <c r="C22" s="21">
        <f>6998</f>
        <v>6998</v>
      </c>
      <c r="D22" s="21">
        <f>143549</f>
        <v>143549</v>
      </c>
      <c r="E22" s="21">
        <f>140.1845703125</f>
        <v>140.1845703125</v>
      </c>
    </row>
    <row r="23">
      <c r="A23" s="21">
        <f>7474</f>
        <v>7474</v>
      </c>
      <c r="B23" s="21">
        <f t="shared" si="3"/>
        <v>0</v>
      </c>
      <c r="C23" s="21">
        <f>7220</f>
        <v>7220</v>
      </c>
      <c r="D23" s="21">
        <f>145793</f>
        <v>145793</v>
      </c>
      <c r="E23" s="21">
        <f>142.3759765625</f>
        <v>142.3759765625</v>
      </c>
    </row>
    <row r="24">
      <c r="A24" s="21">
        <f>7738</f>
        <v>7738</v>
      </c>
      <c r="B24" s="21">
        <f t="shared" si="3"/>
        <v>0</v>
      </c>
      <c r="C24" s="21">
        <f>7459</f>
        <v>7459</v>
      </c>
      <c r="D24" s="21">
        <f>145805</f>
        <v>145805</v>
      </c>
      <c r="E24" s="21">
        <f>142.3876953125</f>
        <v>142.3876953125</v>
      </c>
    </row>
    <row r="25">
      <c r="A25" s="21">
        <f>7985</f>
        <v>7985</v>
      </c>
      <c r="B25" s="21">
        <f t="shared" si="3"/>
        <v>0</v>
      </c>
      <c r="C25" s="21">
        <f>7694</f>
        <v>7694</v>
      </c>
      <c r="D25" s="21">
        <f t="shared" ref="D25:D34" si="4">145873</f>
        <v>145873</v>
      </c>
      <c r="E25" s="21">
        <f t="shared" ref="E25:E34" si="5">142.4541015625</f>
        <v>142.4541015625</v>
      </c>
    </row>
    <row r="26">
      <c r="A26" s="21">
        <f>8247</f>
        <v>8247</v>
      </c>
      <c r="B26" s="21">
        <f t="shared" si="3"/>
        <v>0</v>
      </c>
      <c r="C26" s="21">
        <f>7955</f>
        <v>7955</v>
      </c>
      <c r="D26" s="21">
        <f t="shared" si="4"/>
        <v>145873</v>
      </c>
      <c r="E26" s="21">
        <f t="shared" si="5"/>
        <v>142.4541015625</v>
      </c>
    </row>
    <row r="27">
      <c r="A27" s="21">
        <f>8482</f>
        <v>8482</v>
      </c>
      <c r="B27" s="21">
        <f t="shared" si="3"/>
        <v>0</v>
      </c>
      <c r="C27" s="21">
        <f>8226</f>
        <v>8226</v>
      </c>
      <c r="D27" s="21">
        <f t="shared" si="4"/>
        <v>145873</v>
      </c>
      <c r="E27" s="21">
        <f t="shared" si="5"/>
        <v>142.4541015625</v>
      </c>
    </row>
    <row r="28">
      <c r="A28" s="21">
        <f>8736</f>
        <v>8736</v>
      </c>
      <c r="B28" s="21">
        <f t="shared" si="3"/>
        <v>0</v>
      </c>
      <c r="C28" s="21">
        <f>8451</f>
        <v>8451</v>
      </c>
      <c r="D28" s="21">
        <f t="shared" si="4"/>
        <v>145873</v>
      </c>
      <c r="E28" s="21">
        <f t="shared" si="5"/>
        <v>142.4541015625</v>
      </c>
    </row>
    <row r="29">
      <c r="A29" s="21">
        <f>8990</f>
        <v>8990</v>
      </c>
      <c r="B29" s="21">
        <f t="shared" si="3"/>
        <v>0</v>
      </c>
      <c r="C29" s="21">
        <f>8727</f>
        <v>8727</v>
      </c>
      <c r="D29" s="21">
        <f t="shared" si="4"/>
        <v>145873</v>
      </c>
      <c r="E29" s="21">
        <f t="shared" si="5"/>
        <v>142.4541015625</v>
      </c>
    </row>
    <row r="30">
      <c r="A30" s="21">
        <f>9272</f>
        <v>9272</v>
      </c>
      <c r="B30" s="21">
        <f t="shared" si="3"/>
        <v>0</v>
      </c>
      <c r="C30" s="21">
        <f>8986</f>
        <v>8986</v>
      </c>
      <c r="D30" s="21">
        <f t="shared" si="4"/>
        <v>145873</v>
      </c>
      <c r="E30" s="21">
        <f t="shared" si="5"/>
        <v>142.4541015625</v>
      </c>
    </row>
    <row r="31">
      <c r="A31" s="21">
        <f>9557</f>
        <v>9557</v>
      </c>
      <c r="B31" s="21">
        <f t="shared" si="3"/>
        <v>0</v>
      </c>
      <c r="C31" s="21">
        <f>9230</f>
        <v>9230</v>
      </c>
      <c r="D31" s="21">
        <f t="shared" si="4"/>
        <v>145873</v>
      </c>
      <c r="E31" s="21">
        <f t="shared" si="5"/>
        <v>142.4541015625</v>
      </c>
    </row>
    <row r="32">
      <c r="A32" s="21">
        <f>9853</f>
        <v>9853</v>
      </c>
      <c r="B32" s="21">
        <f t="shared" si="3"/>
        <v>0</v>
      </c>
      <c r="C32" s="21">
        <f>9541</f>
        <v>9541</v>
      </c>
      <c r="D32" s="21">
        <f t="shared" si="4"/>
        <v>145873</v>
      </c>
      <c r="E32" s="21">
        <f t="shared" si="5"/>
        <v>142.4541015625</v>
      </c>
    </row>
    <row r="33">
      <c r="A33" s="21">
        <f>10164</f>
        <v>10164</v>
      </c>
      <c r="B33" s="21">
        <f t="shared" si="3"/>
        <v>0</v>
      </c>
      <c r="C33" s="21">
        <f>9878</f>
        <v>9878</v>
      </c>
      <c r="D33" s="21">
        <f t="shared" si="4"/>
        <v>145873</v>
      </c>
      <c r="E33" s="21">
        <f t="shared" si="5"/>
        <v>142.4541015625</v>
      </c>
    </row>
    <row r="34">
      <c r="A34" s="21">
        <f>10455</f>
        <v>10455</v>
      </c>
      <c r="B34" s="21">
        <f>2</f>
        <v>2</v>
      </c>
      <c r="C34" s="21">
        <f>10189</f>
        <v>10189</v>
      </c>
      <c r="D34" s="21">
        <f t="shared" si="4"/>
        <v>145873</v>
      </c>
      <c r="E34" s="21">
        <f t="shared" si="5"/>
        <v>142.4541015625</v>
      </c>
    </row>
    <row r="35">
      <c r="A35" s="21">
        <f>10740</f>
        <v>10740</v>
      </c>
      <c r="B35" s="21">
        <f>12</f>
        <v>12</v>
      </c>
      <c r="C35" s="21">
        <f>10499</f>
        <v>10499</v>
      </c>
      <c r="D35" s="21">
        <f>145897</f>
        <v>145897</v>
      </c>
      <c r="E35" s="21">
        <f>142.4775390625</f>
        <v>142.4775390625</v>
      </c>
    </row>
    <row r="36">
      <c r="A36" s="21">
        <f>11031</f>
        <v>11031</v>
      </c>
      <c r="B36" s="21">
        <f>11</f>
        <v>11</v>
      </c>
      <c r="C36" s="21">
        <f>10762</f>
        <v>10762</v>
      </c>
      <c r="D36" s="21">
        <f>146172</f>
        <v>146172</v>
      </c>
      <c r="E36" s="21">
        <f>142.74609375</f>
        <v>142.74609375</v>
      </c>
    </row>
    <row r="37">
      <c r="A37" s="21">
        <f>11319</f>
        <v>11319</v>
      </c>
      <c r="B37" s="21">
        <f t="shared" ref="B37:B47" si="6">0</f>
        <v>0</v>
      </c>
      <c r="C37" s="21">
        <f>11064</f>
        <v>11064</v>
      </c>
      <c r="D37" s="21">
        <f>146245</f>
        <v>146245</v>
      </c>
      <c r="E37" s="21">
        <f>142.8173828125</f>
        <v>142.8173828125</v>
      </c>
    </row>
    <row r="38">
      <c r="A38" s="21">
        <f>11594</f>
        <v>11594</v>
      </c>
      <c r="B38" s="21">
        <f t="shared" si="6"/>
        <v>0</v>
      </c>
      <c r="C38" s="21">
        <f>11337</f>
        <v>11337</v>
      </c>
      <c r="D38" s="21">
        <f>146441</f>
        <v>146441</v>
      </c>
      <c r="E38" s="21">
        <f>143.0087890625</f>
        <v>143.0087890625</v>
      </c>
    </row>
    <row r="39">
      <c r="A39" s="21">
        <f>11860</f>
        <v>11860</v>
      </c>
      <c r="B39" s="21">
        <f t="shared" si="6"/>
        <v>0</v>
      </c>
      <c r="C39" s="21">
        <f>11599</f>
        <v>11599</v>
      </c>
      <c r="D39" s="21">
        <f>146441</f>
        <v>146441</v>
      </c>
      <c r="E39" s="21">
        <f>143.0087890625</f>
        <v>143.0087890625</v>
      </c>
    </row>
    <row r="40">
      <c r="A40" s="21">
        <f>12099</f>
        <v>12099</v>
      </c>
      <c r="B40" s="21">
        <f t="shared" si="6"/>
        <v>0</v>
      </c>
      <c r="C40" s="21">
        <f>11879</f>
        <v>11879</v>
      </c>
      <c r="D40" s="21">
        <f>146441</f>
        <v>146441</v>
      </c>
      <c r="E40" s="21">
        <f>143.0087890625</f>
        <v>143.0087890625</v>
      </c>
    </row>
    <row r="41">
      <c r="A41" s="21">
        <f>12342</f>
        <v>12342</v>
      </c>
      <c r="B41" s="21">
        <f t="shared" si="6"/>
        <v>0</v>
      </c>
      <c r="C41" s="21">
        <f>12097</f>
        <v>12097</v>
      </c>
      <c r="D41" s="21">
        <f>146439</f>
        <v>146439</v>
      </c>
      <c r="E41" s="21">
        <f>143.0068359375</f>
        <v>143.0068359375</v>
      </c>
    </row>
    <row r="42">
      <c r="A42" s="21">
        <f>12618</f>
        <v>12618</v>
      </c>
      <c r="B42" s="21">
        <f t="shared" si="6"/>
        <v>0</v>
      </c>
      <c r="C42" s="21">
        <f>12351</f>
        <v>12351</v>
      </c>
      <c r="D42" s="21">
        <f>146439</f>
        <v>146439</v>
      </c>
      <c r="E42" s="21">
        <f>143.0068359375</f>
        <v>143.0068359375</v>
      </c>
    </row>
    <row r="43">
      <c r="A43" s="21">
        <f>12872</f>
        <v>12872</v>
      </c>
      <c r="B43" s="21">
        <f t="shared" si="6"/>
        <v>0</v>
      </c>
      <c r="C43" s="21">
        <f>12602</f>
        <v>12602</v>
      </c>
      <c r="D43" s="21">
        <f>146403</f>
        <v>146403</v>
      </c>
      <c r="E43" s="21">
        <f>142.9716796875</f>
        <v>142.9716796875</v>
      </c>
    </row>
    <row r="44">
      <c r="A44" s="21">
        <f>13112</f>
        <v>13112</v>
      </c>
      <c r="B44" s="21">
        <f t="shared" si="6"/>
        <v>0</v>
      </c>
      <c r="C44" s="21">
        <f>12860</f>
        <v>12860</v>
      </c>
      <c r="D44" s="21">
        <f>146403</f>
        <v>146403</v>
      </c>
      <c r="E44" s="21">
        <f>142.9716796875</f>
        <v>142.9716796875</v>
      </c>
    </row>
    <row r="45">
      <c r="A45" s="21">
        <f>13357</f>
        <v>13357</v>
      </c>
      <c r="B45" s="21">
        <f t="shared" si="6"/>
        <v>0</v>
      </c>
      <c r="C45" s="21">
        <f>13096</f>
        <v>13096</v>
      </c>
      <c r="D45" s="21">
        <f>146403</f>
        <v>146403</v>
      </c>
      <c r="E45" s="21">
        <f>142.9716796875</f>
        <v>142.9716796875</v>
      </c>
    </row>
    <row r="46">
      <c r="A46" s="21">
        <f>13609</f>
        <v>13609</v>
      </c>
      <c r="B46" s="21">
        <f t="shared" si="6"/>
        <v>0</v>
      </c>
      <c r="C46" s="21">
        <f>13348</f>
        <v>13348</v>
      </c>
      <c r="D46" s="21">
        <f>146403</f>
        <v>146403</v>
      </c>
      <c r="E46" s="21">
        <f>142.9716796875</f>
        <v>142.9716796875</v>
      </c>
    </row>
    <row r="47">
      <c r="A47" s="21">
        <f>13892</f>
        <v>13892</v>
      </c>
      <c r="B47" s="21">
        <f t="shared" si="6"/>
        <v>0</v>
      </c>
      <c r="C47" s="21">
        <f>13595</f>
        <v>13595</v>
      </c>
      <c r="D47" s="21">
        <f>146403</f>
        <v>146403</v>
      </c>
      <c r="E47" s="21">
        <f>142.9716796875</f>
        <v>142.9716796875</v>
      </c>
    </row>
    <row r="48">
      <c r="A48" s="21">
        <f>14205</f>
        <v>14205</v>
      </c>
      <c r="B48" s="21">
        <f>10</f>
        <v>10</v>
      </c>
      <c r="C48" s="21">
        <f>13891</f>
        <v>13891</v>
      </c>
      <c r="D48" s="21">
        <f>146403</f>
        <v>146403</v>
      </c>
      <c r="E48" s="21">
        <f>142.9716796875</f>
        <v>142.9716796875</v>
      </c>
    </row>
    <row r="49">
      <c r="A49" s="21">
        <f>14452</f>
        <v>14452</v>
      </c>
      <c r="B49" s="21">
        <f>0</f>
        <v>0</v>
      </c>
      <c r="C49" s="21">
        <f>14174</f>
        <v>14174</v>
      </c>
      <c r="D49" s="21">
        <f>146593</f>
        <v>146593</v>
      </c>
      <c r="E49" s="21">
        <f>143.1572265625</f>
        <v>143.1572265625</v>
      </c>
    </row>
    <row r="50">
      <c r="A50" s="21">
        <f>14697</f>
        <v>14697</v>
      </c>
      <c r="B50" s="21">
        <f>0</f>
        <v>0</v>
      </c>
      <c r="C50" s="21">
        <f>14440</f>
        <v>14440</v>
      </c>
      <c r="D50" s="21">
        <f>146691</f>
        <v>146691</v>
      </c>
      <c r="E50" s="21">
        <f>143.2529296875</f>
        <v>143.2529296875</v>
      </c>
    </row>
    <row r="51">
      <c r="A51" s="21">
        <f>14948</f>
        <v>14948</v>
      </c>
      <c r="B51" s="21">
        <f>0</f>
        <v>0</v>
      </c>
      <c r="C51" s="21">
        <f>14687</f>
        <v>14687</v>
      </c>
      <c r="D51" s="21">
        <f>146691</f>
        <v>146691</v>
      </c>
      <c r="E51" s="21">
        <f>143.2529296875</f>
        <v>143.2529296875</v>
      </c>
    </row>
    <row r="52">
      <c r="A52" s="21">
        <f>15175</f>
        <v>15175</v>
      </c>
      <c r="B52" s="21">
        <f>0</f>
        <v>0</v>
      </c>
      <c r="C52" s="21">
        <f>14938</f>
        <v>14938</v>
      </c>
      <c r="D52" s="21">
        <f>146691</f>
        <v>146691</v>
      </c>
      <c r="E52" s="21">
        <f>143.2529296875</f>
        <v>143.2529296875</v>
      </c>
    </row>
    <row r="53">
      <c r="A53" s="21">
        <f>15444</f>
        <v>15444</v>
      </c>
      <c r="B53" s="21">
        <f>25</f>
        <v>25</v>
      </c>
      <c r="C53" s="21">
        <f>15180</f>
        <v>15180</v>
      </c>
      <c r="D53" s="21">
        <f>146691</f>
        <v>146691</v>
      </c>
      <c r="E53" s="21">
        <f>143.2529296875</f>
        <v>143.2529296875</v>
      </c>
    </row>
    <row r="54">
      <c r="A54" s="21">
        <f>15678</f>
        <v>15678</v>
      </c>
      <c r="B54" s="21">
        <f>10</f>
        <v>10</v>
      </c>
      <c r="C54" s="21">
        <f>15453</f>
        <v>15453</v>
      </c>
      <c r="D54" s="21">
        <f>147275</f>
        <v>147275</v>
      </c>
      <c r="E54" s="21">
        <f>143.8232421875</f>
        <v>143.8232421875</v>
      </c>
    </row>
    <row r="55">
      <c r="A55" s="21">
        <f>15966</f>
        <v>15966</v>
      </c>
      <c r="B55" s="21">
        <f>0</f>
        <v>0</v>
      </c>
      <c r="C55" s="21">
        <f>15696</f>
        <v>15696</v>
      </c>
      <c r="D55" s="21">
        <f>148045</f>
        <v>148045</v>
      </c>
      <c r="E55" s="21">
        <f>144.5751953125</f>
        <v>144.5751953125</v>
      </c>
    </row>
    <row r="56">
      <c r="A56" s="21">
        <f>16207</f>
        <v>16207</v>
      </c>
      <c r="B56" s="21">
        <f>0</f>
        <v>0</v>
      </c>
      <c r="C56" s="21">
        <f>15946</f>
        <v>15946</v>
      </c>
      <c r="D56" s="21">
        <f>148163</f>
        <v>148163</v>
      </c>
      <c r="E56" s="21">
        <f>144.6904296875</f>
        <v>144.6904296875</v>
      </c>
    </row>
    <row r="57">
      <c r="A57" s="21">
        <f>16468</f>
        <v>16468</v>
      </c>
      <c r="B57" s="21">
        <f>0</f>
        <v>0</v>
      </c>
      <c r="C57" s="21">
        <f>16198</f>
        <v>16198</v>
      </c>
      <c r="D57" s="21">
        <f>148179</f>
        <v>148179</v>
      </c>
      <c r="E57" s="21">
        <f>144.7060546875</f>
        <v>144.7060546875</v>
      </c>
    </row>
    <row r="58">
      <c r="A58" s="21">
        <f>16708</f>
        <v>16708</v>
      </c>
      <c r="B58" s="21">
        <f>0</f>
        <v>0</v>
      </c>
      <c r="C58" s="21">
        <f>16446</f>
        <v>16446</v>
      </c>
      <c r="D58" s="21">
        <f>148179</f>
        <v>148179</v>
      </c>
      <c r="E58" s="21">
        <f>144.7060546875</f>
        <v>144.7060546875</v>
      </c>
    </row>
    <row r="59">
      <c r="A59" s="21">
        <f>16967</f>
        <v>16967</v>
      </c>
      <c r="B59" s="21">
        <f>0</f>
        <v>0</v>
      </c>
      <c r="C59" s="21">
        <f>16710</f>
        <v>16710</v>
      </c>
      <c r="D59" s="21">
        <f>148179</f>
        <v>148179</v>
      </c>
      <c r="E59" s="21">
        <f>144.7060546875</f>
        <v>144.7060546875</v>
      </c>
    </row>
    <row r="60">
      <c r="A60" s="21">
        <f>17260</f>
        <v>17260</v>
      </c>
      <c r="B60" s="21">
        <f>0</f>
        <v>0</v>
      </c>
      <c r="C60" s="21">
        <f>16965</f>
        <v>16965</v>
      </c>
      <c r="D60" s="21">
        <f>148179</f>
        <v>148179</v>
      </c>
      <c r="E60" s="21">
        <f>144.7060546875</f>
        <v>144.7060546875</v>
      </c>
    </row>
    <row r="61">
      <c r="A61" s="21">
        <f>17507</f>
        <v>17507</v>
      </c>
      <c r="B61" s="21">
        <f>0</f>
        <v>0</v>
      </c>
      <c r="C61" s="21">
        <f>17252</f>
        <v>17252</v>
      </c>
      <c r="D61" s="21">
        <f>148179</f>
        <v>148179</v>
      </c>
      <c r="E61" s="21">
        <f>144.7060546875</f>
        <v>144.7060546875</v>
      </c>
    </row>
    <row r="62">
      <c r="A62" s="21">
        <f>17742</f>
        <v>17742</v>
      </c>
      <c r="B62" s="21">
        <f>6</f>
        <v>6</v>
      </c>
      <c r="C62" s="21">
        <f>17498</f>
        <v>17498</v>
      </c>
      <c r="D62" s="21">
        <f>148179</f>
        <v>148179</v>
      </c>
      <c r="E62" s="21">
        <f>144.7060546875</f>
        <v>144.7060546875</v>
      </c>
    </row>
    <row r="63">
      <c r="A63" s="21">
        <f>18033</f>
        <v>18033</v>
      </c>
      <c r="B63" s="21">
        <f>7</f>
        <v>7</v>
      </c>
      <c r="C63" s="21">
        <f>17771</f>
        <v>17771</v>
      </c>
      <c r="D63" s="21">
        <f>148283</f>
        <v>148283</v>
      </c>
      <c r="E63" s="21">
        <f>144.8076171875</f>
        <v>144.8076171875</v>
      </c>
    </row>
    <row r="64">
      <c r="A64" s="21">
        <f>18312</f>
        <v>18312</v>
      </c>
      <c r="B64" s="21">
        <f t="shared" ref="B64:B72" si="7">0</f>
        <v>0</v>
      </c>
      <c r="C64" s="21">
        <f>18061</f>
        <v>18061</v>
      </c>
      <c r="D64" s="21">
        <f t="shared" ref="D64:D73" si="8">148753</f>
        <v>148753</v>
      </c>
      <c r="E64" s="21">
        <f t="shared" ref="E64:E73" si="9">145.2666015625</f>
        <v>145.2666015625</v>
      </c>
    </row>
    <row r="65">
      <c r="A65" s="21">
        <f>18597</f>
        <v>18597</v>
      </c>
      <c r="B65" s="21">
        <f t="shared" si="7"/>
        <v>0</v>
      </c>
      <c r="C65" s="21">
        <f>18318</f>
        <v>18318</v>
      </c>
      <c r="D65" s="21">
        <f t="shared" si="8"/>
        <v>148753</v>
      </c>
      <c r="E65" s="21">
        <f t="shared" si="9"/>
        <v>145.2666015625</v>
      </c>
    </row>
    <row r="66">
      <c r="A66" s="21">
        <f>18853</f>
        <v>18853</v>
      </c>
      <c r="B66" s="21">
        <f t="shared" si="7"/>
        <v>0</v>
      </c>
      <c r="C66" s="21">
        <f>18603</f>
        <v>18603</v>
      </c>
      <c r="D66" s="21">
        <f t="shared" si="8"/>
        <v>148753</v>
      </c>
      <c r="E66" s="21">
        <f t="shared" si="9"/>
        <v>145.2666015625</v>
      </c>
    </row>
    <row r="67">
      <c r="A67" s="21">
        <f>19102</f>
        <v>19102</v>
      </c>
      <c r="B67" s="21">
        <f t="shared" si="7"/>
        <v>0</v>
      </c>
      <c r="C67" s="21">
        <f>18853</f>
        <v>18853</v>
      </c>
      <c r="D67" s="21">
        <f t="shared" si="8"/>
        <v>148753</v>
      </c>
      <c r="E67" s="21">
        <f t="shared" si="9"/>
        <v>145.2666015625</v>
      </c>
    </row>
    <row r="68">
      <c r="A68" s="21">
        <f>19378</f>
        <v>19378</v>
      </c>
      <c r="B68" s="21">
        <f t="shared" si="7"/>
        <v>0</v>
      </c>
      <c r="C68" s="21">
        <f>19099</f>
        <v>19099</v>
      </c>
      <c r="D68" s="21">
        <f t="shared" si="8"/>
        <v>148753</v>
      </c>
      <c r="E68" s="21">
        <f t="shared" si="9"/>
        <v>145.2666015625</v>
      </c>
    </row>
    <row r="69">
      <c r="A69" s="21">
        <f>19658</f>
        <v>19658</v>
      </c>
      <c r="B69" s="21">
        <f t="shared" si="7"/>
        <v>0</v>
      </c>
      <c r="C69" s="21">
        <f>19360</f>
        <v>19360</v>
      </c>
      <c r="D69" s="21">
        <f t="shared" si="8"/>
        <v>148753</v>
      </c>
      <c r="E69" s="21">
        <f t="shared" si="9"/>
        <v>145.2666015625</v>
      </c>
    </row>
    <row r="70">
      <c r="A70" s="21">
        <f>19897</f>
        <v>19897</v>
      </c>
      <c r="B70" s="21">
        <f t="shared" si="7"/>
        <v>0</v>
      </c>
      <c r="C70" s="21">
        <f>19647</f>
        <v>19647</v>
      </c>
      <c r="D70" s="21">
        <f t="shared" si="8"/>
        <v>148753</v>
      </c>
      <c r="E70" s="21">
        <f t="shared" si="9"/>
        <v>145.2666015625</v>
      </c>
    </row>
    <row r="71">
      <c r="A71" s="21">
        <f>20173</f>
        <v>20173</v>
      </c>
      <c r="B71" s="21">
        <f t="shared" si="7"/>
        <v>0</v>
      </c>
      <c r="C71" s="21">
        <f>19885</f>
        <v>19885</v>
      </c>
      <c r="D71" s="21">
        <f t="shared" si="8"/>
        <v>148753</v>
      </c>
      <c r="E71" s="21">
        <f t="shared" si="9"/>
        <v>145.2666015625</v>
      </c>
    </row>
    <row r="72">
      <c r="A72" s="21">
        <f>20410</f>
        <v>20410</v>
      </c>
      <c r="B72" s="21">
        <f t="shared" si="7"/>
        <v>0</v>
      </c>
      <c r="C72" s="21">
        <f>20141</f>
        <v>20141</v>
      </c>
      <c r="D72" s="21">
        <f t="shared" si="8"/>
        <v>148753</v>
      </c>
      <c r="E72" s="21">
        <f t="shared" si="9"/>
        <v>145.2666015625</v>
      </c>
    </row>
    <row r="73">
      <c r="A73" s="21">
        <f>20706</f>
        <v>20706</v>
      </c>
      <c r="B73" s="21">
        <f>18</f>
        <v>18</v>
      </c>
      <c r="C73" s="21">
        <f>20400</f>
        <v>20400</v>
      </c>
      <c r="D73" s="21">
        <f t="shared" si="8"/>
        <v>148753</v>
      </c>
      <c r="E73" s="21">
        <f t="shared" si="9"/>
        <v>145.2666015625</v>
      </c>
    </row>
    <row r="74">
      <c r="A74" s="21">
        <f>20945</f>
        <v>20945</v>
      </c>
      <c r="B74" s="21">
        <f>10</f>
        <v>10</v>
      </c>
      <c r="C74" s="21">
        <f>20666</f>
        <v>20666</v>
      </c>
      <c r="D74" s="21">
        <f>148821</f>
        <v>148821</v>
      </c>
      <c r="E74" s="21">
        <f>145.3330078125</f>
        <v>145.3330078125</v>
      </c>
    </row>
    <row r="75">
      <c r="A75" s="21">
        <f>21224</f>
        <v>21224</v>
      </c>
      <c r="B75" s="21">
        <f t="shared" ref="B75:B85" si="10">0</f>
        <v>0</v>
      </c>
      <c r="C75" s="21">
        <f>20898</f>
        <v>20898</v>
      </c>
      <c r="D75" s="21">
        <f>149079</f>
        <v>149079</v>
      </c>
      <c r="E75" s="21">
        <f>145.5849609375</f>
        <v>145.5849609375</v>
      </c>
    </row>
    <row r="76">
      <c r="A76" s="21">
        <f>21501</f>
        <v>21501</v>
      </c>
      <c r="B76" s="21">
        <f t="shared" si="10"/>
        <v>0</v>
      </c>
      <c r="C76" s="21">
        <f>21180</f>
        <v>21180</v>
      </c>
      <c r="D76" s="21">
        <f>149125</f>
        <v>149125</v>
      </c>
      <c r="E76" s="21">
        <f>145.6298828125</f>
        <v>145.6298828125</v>
      </c>
    </row>
    <row r="77">
      <c r="A77" s="21">
        <f>21733</f>
        <v>21733</v>
      </c>
      <c r="B77" s="21">
        <f t="shared" si="10"/>
        <v>0</v>
      </c>
      <c r="C77" s="21">
        <f>21471</f>
        <v>21471</v>
      </c>
      <c r="D77" s="21">
        <f>149125</f>
        <v>149125</v>
      </c>
      <c r="E77" s="21">
        <f>145.6298828125</f>
        <v>145.6298828125</v>
      </c>
    </row>
    <row r="78">
      <c r="A78" s="21">
        <f>21971</f>
        <v>21971</v>
      </c>
      <c r="B78" s="21">
        <f t="shared" si="10"/>
        <v>0</v>
      </c>
      <c r="C78" s="21">
        <f>21712</f>
        <v>21712</v>
      </c>
      <c r="D78" s="21">
        <f>149125</f>
        <v>149125</v>
      </c>
      <c r="E78" s="21">
        <f>145.6298828125</f>
        <v>145.6298828125</v>
      </c>
    </row>
    <row r="79">
      <c r="A79" s="21">
        <f>22230</f>
        <v>22230</v>
      </c>
      <c r="B79" s="21">
        <f t="shared" si="10"/>
        <v>0</v>
      </c>
      <c r="C79" s="21">
        <f>21963</f>
        <v>21963</v>
      </c>
      <c r="D79" s="21">
        <f>149125</f>
        <v>149125</v>
      </c>
      <c r="E79" s="21">
        <f>145.6298828125</f>
        <v>145.6298828125</v>
      </c>
    </row>
    <row r="80">
      <c r="A80" s="21">
        <f>22490</f>
        <v>22490</v>
      </c>
      <c r="B80" s="21">
        <f t="shared" si="10"/>
        <v>0</v>
      </c>
      <c r="C80" s="21">
        <f>22216</f>
        <v>22216</v>
      </c>
      <c r="D80" s="21">
        <f>149125</f>
        <v>149125</v>
      </c>
      <c r="E80" s="21">
        <f>145.6298828125</f>
        <v>145.6298828125</v>
      </c>
    </row>
    <row r="81">
      <c r="A81" s="21">
        <f>22729</f>
        <v>22729</v>
      </c>
      <c r="B81" s="21">
        <f t="shared" si="10"/>
        <v>0</v>
      </c>
      <c r="C81" s="21">
        <f>22472</f>
        <v>22472</v>
      </c>
      <c r="D81" s="21">
        <f>149130</f>
        <v>149130</v>
      </c>
      <c r="E81" s="21">
        <f>145.634765625</f>
        <v>145.634765625</v>
      </c>
    </row>
    <row r="82">
      <c r="A82" s="21">
        <f>22996</f>
        <v>22996</v>
      </c>
      <c r="B82" s="21">
        <f t="shared" si="10"/>
        <v>0</v>
      </c>
      <c r="C82" s="21">
        <f>22720</f>
        <v>22720</v>
      </c>
      <c r="D82" s="21">
        <f>149130</f>
        <v>149130</v>
      </c>
      <c r="E82" s="21">
        <f>145.634765625</f>
        <v>145.634765625</v>
      </c>
    </row>
    <row r="83">
      <c r="A83" s="21">
        <f>23250</f>
        <v>23250</v>
      </c>
      <c r="B83" s="21">
        <f t="shared" si="10"/>
        <v>0</v>
      </c>
      <c r="C83" s="21">
        <f>22967</f>
        <v>22967</v>
      </c>
      <c r="D83" s="21">
        <f>149130</f>
        <v>149130</v>
      </c>
      <c r="E83" s="21">
        <f>145.634765625</f>
        <v>145.634765625</v>
      </c>
    </row>
    <row r="84">
      <c r="A84" s="21">
        <f>23492</f>
        <v>23492</v>
      </c>
      <c r="B84" s="21">
        <f t="shared" si="10"/>
        <v>0</v>
      </c>
      <c r="C84" s="21">
        <f>23239</f>
        <v>23239</v>
      </c>
      <c r="D84" s="21">
        <f>149130</f>
        <v>149130</v>
      </c>
      <c r="E84" s="21">
        <f>145.634765625</f>
        <v>145.634765625</v>
      </c>
    </row>
    <row r="85">
      <c r="A85" s="21">
        <f>23770</f>
        <v>23770</v>
      </c>
      <c r="B85" s="21">
        <f t="shared" si="10"/>
        <v>0</v>
      </c>
      <c r="C85" s="21">
        <f>23494</f>
        <v>23494</v>
      </c>
      <c r="D85" s="21">
        <f>149130</f>
        <v>149130</v>
      </c>
      <c r="E85" s="21">
        <f>145.634765625</f>
        <v>145.634765625</v>
      </c>
    </row>
    <row r="86">
      <c r="A86" s="21">
        <f>24069</f>
        <v>24069</v>
      </c>
      <c r="B86" s="21">
        <f>7</f>
        <v>7</v>
      </c>
      <c r="C86" s="21">
        <f>23729</f>
        <v>23729</v>
      </c>
      <c r="D86" s="21">
        <f>149130</f>
        <v>149130</v>
      </c>
      <c r="E86" s="21">
        <f>145.634765625</f>
        <v>145.634765625</v>
      </c>
    </row>
    <row r="87">
      <c r="A87" s="21">
        <f>24320</f>
        <v>24320</v>
      </c>
      <c r="B87" s="21">
        <f>0</f>
        <v>0</v>
      </c>
      <c r="C87" s="21">
        <f>24058</f>
        <v>24058</v>
      </c>
      <c r="D87" s="21">
        <f>149126</f>
        <v>149126</v>
      </c>
      <c r="E87" s="21">
        <f>145.630859375</f>
        <v>145.630859375</v>
      </c>
    </row>
    <row r="88">
      <c r="A88" s="21">
        <f>24587</f>
        <v>24587</v>
      </c>
      <c r="B88" s="21">
        <f>0</f>
        <v>0</v>
      </c>
      <c r="C88" s="21">
        <f>24298</f>
        <v>24298</v>
      </c>
      <c r="D88" s="21">
        <f>149214</f>
        <v>149214</v>
      </c>
      <c r="E88" s="21">
        <f>145.716796875</f>
        <v>145.716796875</v>
      </c>
    </row>
    <row r="89">
      <c r="A89" s="21">
        <f>24827</f>
        <v>24827</v>
      </c>
      <c r="B89" s="21">
        <f>0</f>
        <v>0</v>
      </c>
      <c r="C89" s="21">
        <f>24567</f>
        <v>24567</v>
      </c>
      <c r="D89" s="21">
        <f>149214</f>
        <v>149214</v>
      </c>
      <c r="E89" s="21">
        <f>145.716796875</f>
        <v>145.716796875</v>
      </c>
    </row>
    <row r="90">
      <c r="A90" s="21">
        <f>25096</f>
        <v>25096</v>
      </c>
      <c r="B90" s="21">
        <f>0</f>
        <v>0</v>
      </c>
      <c r="C90" s="21">
        <f>24826</f>
        <v>24826</v>
      </c>
      <c r="D90" s="21">
        <f>149214</f>
        <v>149214</v>
      </c>
      <c r="E90" s="21">
        <f>145.716796875</f>
        <v>145.716796875</v>
      </c>
    </row>
    <row r="91">
      <c r="A91" s="21">
        <f>25348</f>
        <v>25348</v>
      </c>
      <c r="B91" s="21">
        <f>0</f>
        <v>0</v>
      </c>
      <c r="C91" s="21">
        <f>25091</f>
        <v>25091</v>
      </c>
      <c r="D91" s="21">
        <f>149214</f>
        <v>149214</v>
      </c>
      <c r="E91" s="21">
        <f>145.716796875</f>
        <v>145.716796875</v>
      </c>
    </row>
    <row r="92">
      <c r="A92" s="21">
        <f>25610</f>
        <v>25610</v>
      </c>
      <c r="B92" s="21">
        <f>0</f>
        <v>0</v>
      </c>
      <c r="C92" s="21">
        <f>25344</f>
        <v>25344</v>
      </c>
      <c r="D92" s="21">
        <f>149214</f>
        <v>149214</v>
      </c>
      <c r="E92" s="21">
        <f>145.716796875</f>
        <v>145.716796875</v>
      </c>
    </row>
    <row r="93">
      <c r="A93" s="21">
        <f>25876</f>
        <v>25876</v>
      </c>
      <c r="B93" s="21">
        <f>20</f>
        <v>20</v>
      </c>
      <c r="C93" s="21">
        <f>25581</f>
        <v>25581</v>
      </c>
      <c r="D93" s="21">
        <f>149214</f>
        <v>149214</v>
      </c>
      <c r="E93" s="21">
        <f>145.716796875</f>
        <v>145.716796875</v>
      </c>
    </row>
    <row r="94">
      <c r="A94" s="21">
        <f>26165</f>
        <v>26165</v>
      </c>
      <c r="B94" s="21">
        <f>9</f>
        <v>9</v>
      </c>
      <c r="C94" s="21">
        <f>25852</f>
        <v>25852</v>
      </c>
      <c r="D94" s="21">
        <f>149214</f>
        <v>149214</v>
      </c>
      <c r="E94" s="21">
        <f>145.716796875</f>
        <v>145.716796875</v>
      </c>
    </row>
    <row r="95">
      <c r="A95" s="21">
        <f>26420</f>
        <v>26420</v>
      </c>
      <c r="B95" s="21">
        <f>0</f>
        <v>0</v>
      </c>
      <c r="C95" s="21">
        <f>26130</f>
        <v>26130</v>
      </c>
      <c r="D95" s="21">
        <f>149882</f>
        <v>149882</v>
      </c>
      <c r="E95" s="21">
        <f>146.369140625</f>
        <v>146.369140625</v>
      </c>
    </row>
    <row r="96">
      <c r="A96" s="21">
        <f>26665</f>
        <v>26665</v>
      </c>
      <c r="B96" s="21">
        <f>0</f>
        <v>0</v>
      </c>
      <c r="C96" s="21">
        <f>26397</f>
        <v>26397</v>
      </c>
      <c r="D96" s="21">
        <f>149942</f>
        <v>149942</v>
      </c>
      <c r="E96" s="21">
        <f>146.427734375</f>
        <v>146.427734375</v>
      </c>
    </row>
    <row r="97">
      <c r="A97" s="21">
        <f>26923</f>
        <v>26923</v>
      </c>
      <c r="B97" s="21">
        <f>0</f>
        <v>0</v>
      </c>
      <c r="C97" s="21">
        <f>26666</f>
        <v>26666</v>
      </c>
      <c r="D97" s="21">
        <f>149942</f>
        <v>149942</v>
      </c>
      <c r="E97" s="21">
        <f>146.427734375</f>
        <v>146.427734375</v>
      </c>
    </row>
    <row r="98">
      <c r="A98" s="21">
        <f>27185</f>
        <v>27185</v>
      </c>
      <c r="B98" s="21">
        <f>0</f>
        <v>0</v>
      </c>
      <c r="C98" s="21">
        <f>26918</f>
        <v>26918</v>
      </c>
      <c r="D98" s="21">
        <f>149942</f>
        <v>149942</v>
      </c>
      <c r="E98" s="21">
        <f>146.427734375</f>
        <v>146.427734375</v>
      </c>
    </row>
    <row r="99">
      <c r="A99" s="21">
        <f>27427</f>
        <v>27427</v>
      </c>
      <c r="B99" s="21">
        <f>0</f>
        <v>0</v>
      </c>
      <c r="C99" s="21">
        <f>27173</f>
        <v>27173</v>
      </c>
      <c r="D99" s="21">
        <f>149942</f>
        <v>149942</v>
      </c>
      <c r="E99" s="21">
        <f>146.427734375</f>
        <v>146.427734375</v>
      </c>
    </row>
    <row r="100">
      <c r="A100" s="21">
        <f>27679</f>
        <v>27679</v>
      </c>
      <c r="B100" s="21">
        <f>0</f>
        <v>0</v>
      </c>
      <c r="C100" s="21">
        <f>27415</f>
        <v>27415</v>
      </c>
      <c r="D100" s="21">
        <f>149942</f>
        <v>149942</v>
      </c>
      <c r="E100" s="21">
        <f>146.427734375</f>
        <v>146.427734375</v>
      </c>
    </row>
    <row r="101">
      <c r="A101" s="21">
        <f>27955</f>
        <v>27955</v>
      </c>
      <c r="B101" s="21">
        <f>3</f>
        <v>3</v>
      </c>
      <c r="C101" s="21">
        <f>27668</f>
        <v>27668</v>
      </c>
      <c r="D101" s="21">
        <f>149942</f>
        <v>149942</v>
      </c>
      <c r="E101" s="21">
        <f>146.427734375</f>
        <v>146.427734375</v>
      </c>
    </row>
    <row r="102">
      <c r="A102" s="21">
        <f>28180</f>
        <v>28180</v>
      </c>
      <c r="B102" s="21">
        <f>0</f>
        <v>0</v>
      </c>
      <c r="C102" s="21">
        <f>27946</f>
        <v>27946</v>
      </c>
      <c r="D102" s="21">
        <f>149950</f>
        <v>149950</v>
      </c>
      <c r="E102" s="21">
        <f>146.435546875</f>
        <v>146.435546875</v>
      </c>
    </row>
    <row r="103">
      <c r="A103" s="21">
        <f>28445</f>
        <v>28445</v>
      </c>
      <c r="B103" s="21">
        <f>0</f>
        <v>0</v>
      </c>
      <c r="C103" s="21">
        <f>28190</f>
        <v>28190</v>
      </c>
      <c r="D103" s="21">
        <f>149914</f>
        <v>149914</v>
      </c>
      <c r="E103" s="21">
        <f>146.400390625</f>
        <v>146.400390625</v>
      </c>
    </row>
    <row r="104">
      <c r="A104" s="21">
        <f>28768</f>
        <v>28768</v>
      </c>
      <c r="B104" s="21">
        <f>8</f>
        <v>8</v>
      </c>
      <c r="C104" s="21">
        <f>28442</f>
        <v>28442</v>
      </c>
      <c r="D104" s="21">
        <f>149914</f>
        <v>149914</v>
      </c>
      <c r="E104" s="21">
        <f>146.400390625</f>
        <v>146.400390625</v>
      </c>
    </row>
    <row r="105">
      <c r="A105" s="21">
        <f>28994</f>
        <v>28994</v>
      </c>
      <c r="B105" s="21">
        <f>0</f>
        <v>0</v>
      </c>
      <c r="C105" s="21">
        <f>28737</f>
        <v>28737</v>
      </c>
      <c r="D105" s="21">
        <f>149998</f>
        <v>149998</v>
      </c>
      <c r="E105" s="21">
        <f>146.482421875</f>
        <v>146.482421875</v>
      </c>
    </row>
    <row r="106">
      <c r="A106" s="21">
        <f>29255</f>
        <v>29255</v>
      </c>
      <c r="B106" s="21">
        <f>0</f>
        <v>0</v>
      </c>
      <c r="C106" s="21">
        <f>29003</f>
        <v>29003</v>
      </c>
      <c r="D106" s="21">
        <f>149988</f>
        <v>149988</v>
      </c>
      <c r="E106" s="21">
        <f>146.47265625</f>
        <v>146.47265625</v>
      </c>
    </row>
    <row r="107">
      <c r="A107" s="21">
        <f>29497</f>
        <v>29497</v>
      </c>
      <c r="B107" s="21">
        <f>0</f>
        <v>0</v>
      </c>
      <c r="C107" s="21">
        <f>29247</f>
        <v>29247</v>
      </c>
      <c r="D107" s="21">
        <f>149988</f>
        <v>149988</v>
      </c>
      <c r="E107" s="21">
        <f>146.47265625</f>
        <v>146.47265625</v>
      </c>
    </row>
    <row r="108">
      <c r="A108" s="21">
        <f>29775</f>
        <v>29775</v>
      </c>
      <c r="B108" s="21">
        <f>0</f>
        <v>0</v>
      </c>
      <c r="C108" s="21">
        <f>29501</f>
        <v>29501</v>
      </c>
      <c r="D108" s="21">
        <f>149988</f>
        <v>149988</v>
      </c>
      <c r="E108" s="21">
        <f>146.47265625</f>
        <v>146.47265625</v>
      </c>
    </row>
    <row r="109">
      <c r="A109" s="21">
        <f>30029</f>
        <v>30029</v>
      </c>
      <c r="B109" s="21">
        <f>0</f>
        <v>0</v>
      </c>
      <c r="C109" s="21">
        <f>29766</f>
        <v>29766</v>
      </c>
      <c r="D109" s="21">
        <f>149988</f>
        <v>149988</v>
      </c>
      <c r="E109" s="21">
        <f>146.47265625</f>
        <v>146.47265625</v>
      </c>
    </row>
    <row r="110">
      <c r="A110" s="21">
        <f>30287</f>
        <v>30287</v>
      </c>
      <c r="B110" s="21">
        <f>14</f>
        <v>14</v>
      </c>
      <c r="C110" s="21">
        <f>30026</f>
        <v>30026</v>
      </c>
      <c r="D110" s="21">
        <f>149972</f>
        <v>149972</v>
      </c>
      <c r="E110" s="21">
        <f>146.45703125</f>
        <v>146.45703125</v>
      </c>
    </row>
    <row r="111">
      <c r="A111" s="21">
        <f>30592</f>
        <v>30592</v>
      </c>
      <c r="B111" s="21">
        <f>19</f>
        <v>19</v>
      </c>
      <c r="C111" s="21">
        <f>30321</f>
        <v>30321</v>
      </c>
      <c r="D111" s="21">
        <f>150014</f>
        <v>150014</v>
      </c>
      <c r="E111" s="21">
        <f>146.498046875</f>
        <v>146.498046875</v>
      </c>
    </row>
    <row r="112">
      <c r="A112" s="21">
        <f>30873</f>
        <v>30873</v>
      </c>
      <c r="B112" s="21">
        <f t="shared" ref="B112:B120" si="11">0</f>
        <v>0</v>
      </c>
      <c r="C112" s="21">
        <f>30582</f>
        <v>30582</v>
      </c>
      <c r="D112" s="21">
        <f>150102</f>
        <v>150102</v>
      </c>
      <c r="E112" s="21">
        <f>146.583984375</f>
        <v>146.583984375</v>
      </c>
    </row>
    <row r="113">
      <c r="A113" s="21">
        <f>31137</f>
        <v>31137</v>
      </c>
      <c r="B113" s="21">
        <f t="shared" si="11"/>
        <v>0</v>
      </c>
      <c r="C113" s="21">
        <f>30860</f>
        <v>30860</v>
      </c>
      <c r="D113" s="21">
        <f t="shared" ref="D113:D121" si="12">150116</f>
        <v>150116</v>
      </c>
      <c r="E113" s="21">
        <f t="shared" ref="E113:E121" si="13">146.59765625</f>
        <v>146.59765625</v>
      </c>
    </row>
    <row r="114">
      <c r="A114" s="21">
        <f>31416</f>
        <v>31416</v>
      </c>
      <c r="B114" s="21">
        <f t="shared" si="11"/>
        <v>0</v>
      </c>
      <c r="C114" s="21">
        <f>31113</f>
        <v>31113</v>
      </c>
      <c r="D114" s="21">
        <f t="shared" si="12"/>
        <v>150116</v>
      </c>
      <c r="E114" s="21">
        <f t="shared" si="13"/>
        <v>146.59765625</v>
      </c>
    </row>
    <row r="115">
      <c r="A115" s="21">
        <f>31638</f>
        <v>31638</v>
      </c>
      <c r="B115" s="21">
        <f t="shared" si="11"/>
        <v>0</v>
      </c>
      <c r="C115" s="21">
        <f>31393</f>
        <v>31393</v>
      </c>
      <c r="D115" s="21">
        <f t="shared" si="12"/>
        <v>150116</v>
      </c>
      <c r="E115" s="21">
        <f t="shared" si="13"/>
        <v>146.59765625</v>
      </c>
    </row>
    <row r="116">
      <c r="A116" s="21">
        <f>31914</f>
        <v>31914</v>
      </c>
      <c r="B116" s="21">
        <f t="shared" si="11"/>
        <v>0</v>
      </c>
      <c r="C116" s="21">
        <f>31644</f>
        <v>31644</v>
      </c>
      <c r="D116" s="21">
        <f t="shared" si="12"/>
        <v>150116</v>
      </c>
      <c r="E116" s="21">
        <f t="shared" si="13"/>
        <v>146.59765625</v>
      </c>
    </row>
    <row r="117">
      <c r="A117" s="21">
        <f>32175</f>
        <v>32175</v>
      </c>
      <c r="B117" s="21">
        <f t="shared" si="11"/>
        <v>0</v>
      </c>
      <c r="C117" s="21">
        <f>31919</f>
        <v>31919</v>
      </c>
      <c r="D117" s="21">
        <f t="shared" si="12"/>
        <v>150116</v>
      </c>
      <c r="E117" s="21">
        <f t="shared" si="13"/>
        <v>146.59765625</v>
      </c>
    </row>
    <row r="118">
      <c r="A118" s="21">
        <f>32434</f>
        <v>32434</v>
      </c>
      <c r="B118" s="21">
        <f t="shared" si="11"/>
        <v>0</v>
      </c>
      <c r="C118" s="21">
        <f>32173</f>
        <v>32173</v>
      </c>
      <c r="D118" s="21">
        <f t="shared" si="12"/>
        <v>150116</v>
      </c>
      <c r="E118" s="21">
        <f t="shared" si="13"/>
        <v>146.59765625</v>
      </c>
    </row>
    <row r="119">
      <c r="A119" s="21">
        <f>32684</f>
        <v>32684</v>
      </c>
      <c r="B119" s="21">
        <f t="shared" si="11"/>
        <v>0</v>
      </c>
      <c r="C119" s="21">
        <f>32433</f>
        <v>32433</v>
      </c>
      <c r="D119" s="21">
        <f t="shared" si="12"/>
        <v>150116</v>
      </c>
      <c r="E119" s="21">
        <f t="shared" si="13"/>
        <v>146.59765625</v>
      </c>
    </row>
    <row r="120">
      <c r="A120" s="21">
        <f>32955</f>
        <v>32955</v>
      </c>
      <c r="B120" s="21">
        <f t="shared" si="11"/>
        <v>0</v>
      </c>
      <c r="C120" s="21">
        <f>32684</f>
        <v>32684</v>
      </c>
      <c r="D120" s="21">
        <f t="shared" si="12"/>
        <v>150116</v>
      </c>
      <c r="E120" s="21">
        <f t="shared" si="13"/>
        <v>146.59765625</v>
      </c>
    </row>
    <row r="121">
      <c r="A121" s="21">
        <f>33229</f>
        <v>33229</v>
      </c>
      <c r="B121" s="21">
        <f>18</f>
        <v>18</v>
      </c>
      <c r="C121" s="21">
        <f>32958</f>
        <v>32958</v>
      </c>
      <c r="D121" s="21">
        <f t="shared" si="12"/>
        <v>150116</v>
      </c>
      <c r="E121" s="21">
        <f t="shared" si="13"/>
        <v>146.59765625</v>
      </c>
    </row>
    <row r="122">
      <c r="A122" s="21">
        <f>33525</f>
        <v>33525</v>
      </c>
      <c r="B122" s="21">
        <f>8</f>
        <v>8</v>
      </c>
      <c r="C122" s="21">
        <f>33227</f>
        <v>33227</v>
      </c>
      <c r="D122" s="21">
        <f>150198</f>
        <v>150198</v>
      </c>
      <c r="E122" s="21">
        <f>146.677734375</f>
        <v>146.677734375</v>
      </c>
    </row>
    <row r="123">
      <c r="A123" s="21">
        <f>33786</f>
        <v>33786</v>
      </c>
      <c r="B123" s="21">
        <f t="shared" ref="B123:B133" si="14">0</f>
        <v>0</v>
      </c>
      <c r="C123" s="21">
        <f>33539</f>
        <v>33539</v>
      </c>
      <c r="D123" s="21">
        <f>150456</f>
        <v>150456</v>
      </c>
      <c r="E123" s="21">
        <f>146.9296875</f>
        <v>146.9296875</v>
      </c>
    </row>
    <row r="124">
      <c r="A124" s="21">
        <f>34003</f>
        <v>34003</v>
      </c>
      <c r="B124" s="21">
        <f t="shared" si="14"/>
        <v>0</v>
      </c>
      <c r="C124" s="21">
        <f>33770</f>
        <v>33770</v>
      </c>
      <c r="D124" s="21">
        <f t="shared" ref="D124:D134" si="15">150554</f>
        <v>150554</v>
      </c>
      <c r="E124" s="21">
        <f t="shared" ref="E124:E134" si="16">147.025390625</f>
        <v>147.025390625</v>
      </c>
    </row>
    <row r="125">
      <c r="A125" s="21">
        <f>34268</f>
        <v>34268</v>
      </c>
      <c r="B125" s="21">
        <f t="shared" si="14"/>
        <v>0</v>
      </c>
      <c r="C125" s="21">
        <f>34019</f>
        <v>34019</v>
      </c>
      <c r="D125" s="21">
        <f t="shared" si="15"/>
        <v>150554</v>
      </c>
      <c r="E125" s="21">
        <f t="shared" si="16"/>
        <v>147.025390625</v>
      </c>
    </row>
    <row r="126">
      <c r="A126" s="21">
        <f>34512</f>
        <v>34512</v>
      </c>
      <c r="B126" s="21">
        <f t="shared" si="14"/>
        <v>0</v>
      </c>
      <c r="C126" s="21">
        <f>34256</f>
        <v>34256</v>
      </c>
      <c r="D126" s="21">
        <f t="shared" si="15"/>
        <v>150554</v>
      </c>
      <c r="E126" s="21">
        <f t="shared" si="16"/>
        <v>147.025390625</v>
      </c>
    </row>
    <row r="127">
      <c r="A127" s="21">
        <f>34751</f>
        <v>34751</v>
      </c>
      <c r="B127" s="21">
        <f t="shared" si="14"/>
        <v>0</v>
      </c>
      <c r="C127" s="21">
        <f>34502</f>
        <v>34502</v>
      </c>
      <c r="D127" s="21">
        <f t="shared" si="15"/>
        <v>150554</v>
      </c>
      <c r="E127" s="21">
        <f t="shared" si="16"/>
        <v>147.025390625</v>
      </c>
    </row>
    <row r="128">
      <c r="A128" s="21">
        <f>35016</f>
        <v>35016</v>
      </c>
      <c r="B128" s="21">
        <f t="shared" si="14"/>
        <v>0</v>
      </c>
      <c r="C128" s="21">
        <f>34755</f>
        <v>34755</v>
      </c>
      <c r="D128" s="21">
        <f t="shared" si="15"/>
        <v>150554</v>
      </c>
      <c r="E128" s="21">
        <f t="shared" si="16"/>
        <v>147.025390625</v>
      </c>
    </row>
    <row r="129">
      <c r="A129" s="21">
        <f>35263</f>
        <v>35263</v>
      </c>
      <c r="B129" s="21">
        <f t="shared" si="14"/>
        <v>0</v>
      </c>
      <c r="C129" s="21">
        <f>34996</f>
        <v>34996</v>
      </c>
      <c r="D129" s="21">
        <f t="shared" si="15"/>
        <v>150554</v>
      </c>
      <c r="E129" s="21">
        <f t="shared" si="16"/>
        <v>147.025390625</v>
      </c>
    </row>
    <row r="130">
      <c r="A130" s="21">
        <f>35505</f>
        <v>35505</v>
      </c>
      <c r="B130" s="21">
        <f t="shared" si="14"/>
        <v>0</v>
      </c>
      <c r="C130" s="21">
        <f>35240</f>
        <v>35240</v>
      </c>
      <c r="D130" s="21">
        <f t="shared" si="15"/>
        <v>150554</v>
      </c>
      <c r="E130" s="21">
        <f t="shared" si="16"/>
        <v>147.025390625</v>
      </c>
    </row>
    <row r="131">
      <c r="A131" s="21">
        <f>35760</f>
        <v>35760</v>
      </c>
      <c r="B131" s="21">
        <f t="shared" si="14"/>
        <v>0</v>
      </c>
      <c r="C131" s="21">
        <f>35485</f>
        <v>35485</v>
      </c>
      <c r="D131" s="21">
        <f t="shared" si="15"/>
        <v>150554</v>
      </c>
      <c r="E131" s="21">
        <f t="shared" si="16"/>
        <v>147.025390625</v>
      </c>
    </row>
    <row r="132">
      <c r="A132" s="21">
        <f>36008</f>
        <v>36008</v>
      </c>
      <c r="B132" s="21">
        <f t="shared" si="14"/>
        <v>0</v>
      </c>
      <c r="C132" s="21">
        <f>35743</f>
        <v>35743</v>
      </c>
      <c r="D132" s="21">
        <f t="shared" si="15"/>
        <v>150554</v>
      </c>
      <c r="E132" s="21">
        <f t="shared" si="16"/>
        <v>147.025390625</v>
      </c>
    </row>
    <row r="133">
      <c r="A133" s="21">
        <f>36275</f>
        <v>36275</v>
      </c>
      <c r="B133" s="21">
        <f t="shared" si="14"/>
        <v>0</v>
      </c>
      <c r="C133" s="21">
        <f>35995</f>
        <v>35995</v>
      </c>
      <c r="D133" s="21">
        <f t="shared" si="15"/>
        <v>150554</v>
      </c>
      <c r="E133" s="21">
        <f t="shared" si="16"/>
        <v>147.025390625</v>
      </c>
    </row>
    <row r="134">
      <c r="C134" s="21">
        <f>36252</f>
        <v>36252</v>
      </c>
      <c r="D134" s="21">
        <f t="shared" si="15"/>
        <v>150554</v>
      </c>
      <c r="E134" s="21">
        <f t="shared" si="16"/>
        <v>147.025390625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2015-10-22T14:39:49Z</dcterms:modified>
  <cp:lastPrinted>2016-01-08T15:46:44Z</cp:lastPrinted>
</cp:coreProperties>
</file>