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<sst xmlns="http://schemas.openxmlformats.org/spreadsheetml/2006/main" count="8" uniqueCount="8">
  <si>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</si>
  <si>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</si>
  <si>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</si>
  <si>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</si>
  <si>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(136x)</t>
  </si>
  <si>
    <t>AVERAGE TIME BETWEEN MEM TIMESTAMPS (ms) (136x)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</si>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</sst>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Sheet1!$A$2:$A$137</c:f>
              <c:numCache/>
            </c:numRef>
          </c:cat>
          <c:val>
            <c:numRef>
              <c:f>Sheet1!$B$2:$B$137</c:f>
              <c:numCache/>
            </c:numRef>
          </c:val>
          <c:smooth val="0"/>
        </c:ser>
        <c:marker val="1"/>
        <c:axId val="292138977"/>
        <c:axId val="748842359"/>
      </c:lineChart>
      <c:catAx>
        <c:axId val="29213897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48842359"/>
        <c:crosses val="autoZero"/>
        <c:auto val="1"/>
        <c:lblOffset val="100"/>
        <c:tickLblSkip val="1"/>
        <c:tickMarkSkip val="1"/>
        <c:noMultiLvlLbl val="0"/>
      </c:catAx>
      <c:valAx>
        <c:axId val="748842359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9213897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Sheet1!$C$2:$C$137</c:f>
              <c:numCache/>
            </c:numRef>
          </c:cat>
          <c:val>
            <c:numRef>
              <c:f>Sheet1!$E$2:$E$137</c:f>
              <c:numCache/>
            </c:numRef>
          </c:val>
          <c:smooth val="0"/>
        </c:ser>
        <c:marker val="1"/>
        <c:axId val="1208532123"/>
        <c:axId val="1893960929"/>
      </c:lineChart>
      <c:catAx>
        <c:axId val="12085321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93960929"/>
        <c:crosses val="autoZero"/>
        <c:auto val="1"/>
        <c:lblOffset val="100"/>
        <c:tickLblSkip val="1"/>
        <c:tickMarkSkip val="1"/>
        <c:noMultiLvlLbl val="0"/>
      </c:catAx>
      <c:valAx>
        <c:axId val="189396092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0853212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1457</f>
        <v>1457</v>
      </c>
      <c r="B2" s="21">
        <f>12</f>
        <v>12</v>
      </c>
      <c r="C2" s="21">
        <f>1488</f>
        <v>1488</v>
      </c>
      <c r="D2" s="21">
        <f>9629</f>
        <v>9629</v>
      </c>
      <c r="E2" s="21">
        <f>9.4033203125</f>
        <v>9.4033203125</v>
      </c>
      <c r="G2" s="21">
        <f>256</f>
        <v>256</v>
      </c>
    </row>
    <row r="3">
      <c r="A3" s="21">
        <f>1753</f>
        <v>1753</v>
      </c>
      <c r="B3" s="21">
        <f>19</f>
        <v>19</v>
      </c>
      <c r="C3" s="21">
        <f>1720</f>
        <v>1720</v>
      </c>
      <c r="D3" s="21">
        <f>88841</f>
        <v>88841</v>
      </c>
      <c r="E3" s="21">
        <f>86.7587890625</f>
        <v>86.7587890625</v>
      </c>
    </row>
    <row r="4">
      <c r="A4" s="21">
        <f>1993</f>
        <v>1993</v>
      </c>
      <c r="B4" s="21">
        <f>21</f>
        <v>21</v>
      </c>
      <c r="C4" s="21">
        <f>1941</f>
        <v>1941</v>
      </c>
      <c r="D4" s="21">
        <f>102477</f>
        <v>102477</v>
      </c>
      <c r="E4" s="21">
        <f>100.0751953125</f>
        <v>100.0751953125</v>
      </c>
      <c r="G4" s="21" t="s">
        <v>5</v>
      </c>
    </row>
    <row r="5">
      <c r="A5" s="21">
        <f>2224</f>
        <v>2224</v>
      </c>
      <c r="B5" s="21">
        <f>22</f>
        <v>22</v>
      </c>
      <c r="C5" s="21">
        <f>2127</f>
        <v>2127</v>
      </c>
      <c r="D5" s="21">
        <f>108969</f>
        <v>108969</v>
      </c>
      <c r="E5" s="21">
        <f>106.4150390625</f>
        <v>106.4150390625</v>
      </c>
      <c r="G5" s="21">
        <f>256</f>
        <v>256</v>
      </c>
    </row>
    <row r="6">
      <c r="A6" s="21">
        <f>2479</f>
        <v>2479</v>
      </c>
      <c r="B6" s="21">
        <f>25</f>
        <v>25</v>
      </c>
      <c r="C6" s="21">
        <f>2385</f>
        <v>2385</v>
      </c>
      <c r="D6" s="21">
        <f>108963</f>
        <v>108963</v>
      </c>
      <c r="E6" s="21">
        <f>106.4091796875</f>
        <v>106.4091796875</v>
      </c>
    </row>
    <row r="7">
      <c r="A7" s="21">
        <f>2679</f>
        <v>2679</v>
      </c>
      <c r="B7" s="21">
        <f>0</f>
        <v>0</v>
      </c>
      <c r="C7" s="21">
        <f>2637</f>
        <v>2637</v>
      </c>
      <c r="D7" s="21">
        <f>118547</f>
        <v>118547</v>
      </c>
      <c r="E7" s="21">
        <f>115.7685546875</f>
        <v>115.7685546875</v>
      </c>
    </row>
    <row r="8">
      <c r="A8" s="21">
        <f>2952</f>
        <v>2952</v>
      </c>
      <c r="B8" s="21">
        <f>6</f>
        <v>6</v>
      </c>
      <c r="C8" s="21">
        <f>2870</f>
        <v>2870</v>
      </c>
      <c r="D8" s="21">
        <f>118526</f>
        <v>118526</v>
      </c>
      <c r="E8" s="21">
        <f>115.748046875</f>
        <v>115.748046875</v>
      </c>
    </row>
    <row r="9">
      <c r="A9" s="21">
        <f>3176</f>
        <v>3176</v>
      </c>
      <c r="B9" s="21">
        <f t="shared" ref="B9:B19" si="0">0</f>
        <v>0</v>
      </c>
      <c r="C9" s="21">
        <f>3123</f>
        <v>3123</v>
      </c>
      <c r="D9" s="21">
        <f>118735</f>
        <v>118735</v>
      </c>
      <c r="E9" s="21">
        <f>115.9521484375</f>
        <v>115.9521484375</v>
      </c>
    </row>
    <row r="10">
      <c r="A10" s="21">
        <f>3415</f>
        <v>3415</v>
      </c>
      <c r="B10" s="21">
        <f t="shared" si="0"/>
        <v>0</v>
      </c>
      <c r="C10" s="21">
        <f>3350</f>
        <v>3350</v>
      </c>
      <c r="D10" s="21">
        <f>118729</f>
        <v>118729</v>
      </c>
      <c r="E10" s="21">
        <f>115.9462890625</f>
        <v>115.9462890625</v>
      </c>
    </row>
    <row r="11">
      <c r="A11" s="21">
        <f>3635</f>
        <v>3635</v>
      </c>
      <c r="B11" s="21">
        <f t="shared" si="0"/>
        <v>0</v>
      </c>
      <c r="C11" s="21">
        <f>3635</f>
        <v>3635</v>
      </c>
      <c r="D11" s="21">
        <f t="shared" ref="D11:D19" si="1">118741</f>
        <v>118741</v>
      </c>
      <c r="E11" s="21">
        <f t="shared" ref="E11:E19" si="2">115.9580078125</f>
        <v>115.9580078125</v>
      </c>
    </row>
    <row r="12">
      <c r="A12" s="21">
        <f>3913</f>
        <v>3913</v>
      </c>
      <c r="B12" s="21">
        <f t="shared" si="0"/>
        <v>0</v>
      </c>
      <c r="C12" s="21">
        <f>3858</f>
        <v>3858</v>
      </c>
      <c r="D12" s="21">
        <f t="shared" si="1"/>
        <v>118741</v>
      </c>
      <c r="E12" s="21">
        <f t="shared" si="2"/>
        <v>115.9580078125</v>
      </c>
      <c r="H12" s="21" t="s">
        <v>6</v>
      </c>
      <c r="I12" s="21" t="s">
        <v>7</v>
      </c>
      <c r="J12" s="21" t="s">
        <v>8</v>
      </c>
    </row>
    <row r="13">
      <c r="A13" s="21">
        <f>4148</f>
        <v>4148</v>
      </c>
      <c r="B13" s="21">
        <f t="shared" si="0"/>
        <v>0</v>
      </c>
      <c r="C13" s="21">
        <f>4100</f>
        <v>4100</v>
      </c>
      <c r="D13" s="21">
        <f t="shared" si="1"/>
        <v>118741</v>
      </c>
      <c r="E13" s="21">
        <f t="shared" si="2"/>
        <v>115.9580078125</v>
      </c>
      <c r="H13" s="21">
        <f>AVERAGE(E9:E17)</f>
        <v>115.9560546875</v>
      </c>
      <c r="I13" s="21">
        <f>MAX(E2:E137)</f>
        <v>131.736328125</v>
      </c>
      <c r="J13" s="21">
        <v>131</v>
      </c>
    </row>
    <row r="14">
      <c r="A14" s="21">
        <f>4430</f>
        <v>4430</v>
      </c>
      <c r="B14" s="21">
        <f t="shared" si="0"/>
        <v>0</v>
      </c>
      <c r="C14" s="21">
        <f>4402</f>
        <v>4402</v>
      </c>
      <c r="D14" s="21">
        <f t="shared" si="1"/>
        <v>118741</v>
      </c>
      <c r="E14" s="21">
        <f t="shared" si="2"/>
        <v>115.9580078125</v>
      </c>
    </row>
    <row r="15">
      <c r="A15" s="21">
        <f>4752</f>
        <v>4752</v>
      </c>
      <c r="B15" s="21">
        <f t="shared" si="0"/>
        <v>0</v>
      </c>
      <c r="C15" s="21">
        <f>4688</f>
        <v>4688</v>
      </c>
      <c r="D15" s="21">
        <f t="shared" si="1"/>
        <v>118741</v>
      </c>
      <c r="E15" s="21">
        <f t="shared" si="2"/>
        <v>115.9580078125</v>
      </c>
    </row>
    <row r="16">
      <c r="A16" s="21">
        <f>5041</f>
        <v>5041</v>
      </c>
      <c r="B16" s="21">
        <f t="shared" si="0"/>
        <v>0</v>
      </c>
      <c r="C16" s="21">
        <f>5010</f>
        <v>5010</v>
      </c>
      <c r="D16" s="21">
        <f t="shared" si="1"/>
        <v>118741</v>
      </c>
      <c r="E16" s="21">
        <f t="shared" si="2"/>
        <v>115.9580078125</v>
      </c>
    </row>
    <row r="17">
      <c r="A17" s="21">
        <f>5325</f>
        <v>5325</v>
      </c>
      <c r="B17" s="21">
        <f t="shared" si="0"/>
        <v>0</v>
      </c>
      <c r="C17" s="21">
        <f>5313</f>
        <v>5313</v>
      </c>
      <c r="D17" s="21">
        <f t="shared" si="1"/>
        <v>118741</v>
      </c>
      <c r="E17" s="21">
        <f t="shared" si="2"/>
        <v>115.9580078125</v>
      </c>
    </row>
    <row r="18">
      <c r="A18" s="21">
        <f>5614</f>
        <v>5614</v>
      </c>
      <c r="B18" s="21">
        <f t="shared" si="0"/>
        <v>0</v>
      </c>
      <c r="C18" s="21">
        <f>5609</f>
        <v>5609</v>
      </c>
      <c r="D18" s="21">
        <f t="shared" si="1"/>
        <v>118741</v>
      </c>
      <c r="E18" s="21">
        <f t="shared" si="2"/>
        <v>115.9580078125</v>
      </c>
    </row>
    <row r="19">
      <c r="A19" s="21">
        <f>5903</f>
        <v>5903</v>
      </c>
      <c r="B19" s="21">
        <f t="shared" si="0"/>
        <v>0</v>
      </c>
      <c r="C19" s="21">
        <f>5903</f>
        <v>5903</v>
      </c>
      <c r="D19" s="21">
        <f t="shared" si="1"/>
        <v>118741</v>
      </c>
      <c r="E19" s="21">
        <f t="shared" si="2"/>
        <v>115.9580078125</v>
      </c>
    </row>
    <row r="20">
      <c r="A20" s="21">
        <f>6197</f>
        <v>6197</v>
      </c>
      <c r="B20" s="21">
        <f>7</f>
        <v>7</v>
      </c>
      <c r="C20" s="21">
        <f>6154</f>
        <v>6154</v>
      </c>
      <c r="D20" s="21">
        <f>119509</f>
        <v>119509</v>
      </c>
      <c r="E20" s="21">
        <f>116.7080078125</f>
        <v>116.7080078125</v>
      </c>
    </row>
    <row r="21">
      <c r="A21" s="21">
        <f>6458</f>
        <v>6458</v>
      </c>
      <c r="B21" s="21">
        <f>28</f>
        <v>28</v>
      </c>
      <c r="C21" s="21">
        <f>6435</f>
        <v>6435</v>
      </c>
      <c r="D21" s="21">
        <f>120712</f>
        <v>120712</v>
      </c>
      <c r="E21" s="21">
        <f>117.8828125</f>
        <v>117.8828125</v>
      </c>
    </row>
    <row r="22">
      <c r="A22" s="21">
        <f>6702</f>
        <v>6702</v>
      </c>
      <c r="B22" s="21">
        <f>10</f>
        <v>10</v>
      </c>
      <c r="C22" s="21">
        <f>6682</f>
        <v>6682</v>
      </c>
      <c r="D22" s="21">
        <f>128294</f>
        <v>128294</v>
      </c>
      <c r="E22" s="21">
        <f>125.287109375</f>
        <v>125.287109375</v>
      </c>
    </row>
    <row r="23">
      <c r="A23" s="21">
        <f>6940</f>
        <v>6940</v>
      </c>
      <c r="B23" s="21">
        <f>14</f>
        <v>14</v>
      </c>
      <c r="C23" s="21">
        <f>6940</f>
        <v>6940</v>
      </c>
      <c r="D23" s="21">
        <f>128752</f>
        <v>128752</v>
      </c>
      <c r="E23" s="21">
        <f>125.734375</f>
        <v>125.734375</v>
      </c>
    </row>
    <row r="24">
      <c r="A24" s="21">
        <f>7180</f>
        <v>7180</v>
      </c>
      <c r="B24" s="21">
        <f t="shared" ref="B24:B33" si="3">0</f>
        <v>0</v>
      </c>
      <c r="C24" s="21">
        <f>7186</f>
        <v>7186</v>
      </c>
      <c r="D24" s="21">
        <f>128828</f>
        <v>128828</v>
      </c>
      <c r="E24" s="21">
        <f>125.80859375</f>
        <v>125.80859375</v>
      </c>
    </row>
    <row r="25">
      <c r="A25" s="21">
        <f>7422</f>
        <v>7422</v>
      </c>
      <c r="B25" s="21">
        <f t="shared" si="3"/>
        <v>0</v>
      </c>
      <c r="C25" s="21">
        <f>7414</f>
        <v>7414</v>
      </c>
      <c r="D25" s="21">
        <f t="shared" ref="D25:D33" si="4">128832</f>
        <v>128832</v>
      </c>
      <c r="E25" s="21">
        <f t="shared" ref="E25:E33" si="5">125.8125</f>
        <v>125.8125</v>
      </c>
    </row>
    <row r="26">
      <c r="A26" s="21">
        <f>7674</f>
        <v>7674</v>
      </c>
      <c r="B26" s="21">
        <f t="shared" si="3"/>
        <v>0</v>
      </c>
      <c r="C26" s="21">
        <f>7662</f>
        <v>7662</v>
      </c>
      <c r="D26" s="21">
        <f t="shared" si="4"/>
        <v>128832</v>
      </c>
      <c r="E26" s="21">
        <f t="shared" si="5"/>
        <v>125.8125</v>
      </c>
    </row>
    <row r="27">
      <c r="A27" s="21">
        <f>7926</f>
        <v>7926</v>
      </c>
      <c r="B27" s="21">
        <f t="shared" si="3"/>
        <v>0</v>
      </c>
      <c r="C27" s="21">
        <f>7914</f>
        <v>7914</v>
      </c>
      <c r="D27" s="21">
        <f t="shared" si="4"/>
        <v>128832</v>
      </c>
      <c r="E27" s="21">
        <f t="shared" si="5"/>
        <v>125.8125</v>
      </c>
    </row>
    <row r="28">
      <c r="A28" s="21">
        <f>8187</f>
        <v>8187</v>
      </c>
      <c r="B28" s="21">
        <f t="shared" si="3"/>
        <v>0</v>
      </c>
      <c r="C28" s="21">
        <f>8163</f>
        <v>8163</v>
      </c>
      <c r="D28" s="21">
        <f t="shared" si="4"/>
        <v>128832</v>
      </c>
      <c r="E28" s="21">
        <f t="shared" si="5"/>
        <v>125.8125</v>
      </c>
    </row>
    <row r="29">
      <c r="A29" s="21">
        <f>8432</f>
        <v>8432</v>
      </c>
      <c r="B29" s="21">
        <f t="shared" si="3"/>
        <v>0</v>
      </c>
      <c r="C29" s="21">
        <f>8443</f>
        <v>8443</v>
      </c>
      <c r="D29" s="21">
        <f t="shared" si="4"/>
        <v>128832</v>
      </c>
      <c r="E29" s="21">
        <f t="shared" si="5"/>
        <v>125.8125</v>
      </c>
    </row>
    <row r="30">
      <c r="A30" s="21">
        <f>8703</f>
        <v>8703</v>
      </c>
      <c r="B30" s="21">
        <f t="shared" si="3"/>
        <v>0</v>
      </c>
      <c r="C30" s="21">
        <f>8664</f>
        <v>8664</v>
      </c>
      <c r="D30" s="21">
        <f t="shared" si="4"/>
        <v>128832</v>
      </c>
      <c r="E30" s="21">
        <f t="shared" si="5"/>
        <v>125.8125</v>
      </c>
    </row>
    <row r="31">
      <c r="A31" s="21">
        <f>8943</f>
        <v>8943</v>
      </c>
      <c r="B31" s="21">
        <f t="shared" si="3"/>
        <v>0</v>
      </c>
      <c r="C31" s="21">
        <f>8916</f>
        <v>8916</v>
      </c>
      <c r="D31" s="21">
        <f t="shared" si="4"/>
        <v>128832</v>
      </c>
      <c r="E31" s="21">
        <f t="shared" si="5"/>
        <v>125.8125</v>
      </c>
    </row>
    <row r="32">
      <c r="A32" s="21">
        <f>9218</f>
        <v>9218</v>
      </c>
      <c r="B32" s="21">
        <f t="shared" si="3"/>
        <v>0</v>
      </c>
      <c r="C32" s="21">
        <f>9164</f>
        <v>9164</v>
      </c>
      <c r="D32" s="21">
        <f t="shared" si="4"/>
        <v>128832</v>
      </c>
      <c r="E32" s="21">
        <f t="shared" si="5"/>
        <v>125.8125</v>
      </c>
    </row>
    <row r="33">
      <c r="A33" s="21">
        <f>9501</f>
        <v>9501</v>
      </c>
      <c r="B33" s="21">
        <f t="shared" si="3"/>
        <v>0</v>
      </c>
      <c r="C33" s="21">
        <f>9443</f>
        <v>9443</v>
      </c>
      <c r="D33" s="21">
        <f t="shared" si="4"/>
        <v>128832</v>
      </c>
      <c r="E33" s="21">
        <f t="shared" si="5"/>
        <v>125.8125</v>
      </c>
    </row>
    <row r="34">
      <c r="A34" s="21">
        <f>9778</f>
        <v>9778</v>
      </c>
      <c r="B34" s="21">
        <f>15</f>
        <v>15</v>
      </c>
      <c r="C34" s="21">
        <f>9729</f>
        <v>9729</v>
      </c>
      <c r="D34" s="21">
        <f>128928</f>
        <v>128928</v>
      </c>
      <c r="E34" s="21">
        <f>125.90625</f>
        <v>125.90625</v>
      </c>
    </row>
    <row r="35">
      <c r="A35" s="21">
        <f>10052</f>
        <v>10052</v>
      </c>
      <c r="B35" s="21">
        <f>8</f>
        <v>8</v>
      </c>
      <c r="C35" s="21">
        <f>10002</f>
        <v>10002</v>
      </c>
      <c r="D35" s="21">
        <f>129300</f>
        <v>129300</v>
      </c>
      <c r="E35" s="21">
        <f>126.26953125</f>
        <v>126.26953125</v>
      </c>
    </row>
    <row r="36">
      <c r="A36" s="21">
        <f>10308</f>
        <v>10308</v>
      </c>
      <c r="B36" s="21">
        <f t="shared" ref="B36:B46" si="6">0</f>
        <v>0</v>
      </c>
      <c r="C36" s="21">
        <f>10288</f>
        <v>10288</v>
      </c>
      <c r="D36" s="21">
        <f>129596</f>
        <v>129596</v>
      </c>
      <c r="E36" s="21">
        <f>126.55859375</f>
        <v>126.55859375</v>
      </c>
    </row>
    <row r="37">
      <c r="A37" s="21">
        <f>10575</f>
        <v>10575</v>
      </c>
      <c r="B37" s="21">
        <f t="shared" si="6"/>
        <v>0</v>
      </c>
      <c r="C37" s="21">
        <f>10554</f>
        <v>10554</v>
      </c>
      <c r="D37" s="21">
        <f t="shared" ref="D37:D46" si="7">129682</f>
        <v>129682</v>
      </c>
      <c r="E37" s="21">
        <f t="shared" ref="E37:E46" si="8">126.642578125</f>
        <v>126.642578125</v>
      </c>
    </row>
    <row r="38">
      <c r="A38" s="21">
        <f>10825</f>
        <v>10825</v>
      </c>
      <c r="B38" s="21">
        <f t="shared" si="6"/>
        <v>0</v>
      </c>
      <c r="C38" s="21">
        <f>10823</f>
        <v>10823</v>
      </c>
      <c r="D38" s="21">
        <f t="shared" si="7"/>
        <v>129682</v>
      </c>
      <c r="E38" s="21">
        <f t="shared" si="8"/>
        <v>126.642578125</v>
      </c>
    </row>
    <row r="39">
      <c r="A39" s="21">
        <f>11084</f>
        <v>11084</v>
      </c>
      <c r="B39" s="21">
        <f t="shared" si="6"/>
        <v>0</v>
      </c>
      <c r="C39" s="21">
        <f>11073</f>
        <v>11073</v>
      </c>
      <c r="D39" s="21">
        <f t="shared" si="7"/>
        <v>129682</v>
      </c>
      <c r="E39" s="21">
        <f t="shared" si="8"/>
        <v>126.642578125</v>
      </c>
    </row>
    <row r="40">
      <c r="A40" s="21">
        <f>11341</f>
        <v>11341</v>
      </c>
      <c r="B40" s="21">
        <f t="shared" si="6"/>
        <v>0</v>
      </c>
      <c r="C40" s="21">
        <f>11318</f>
        <v>11318</v>
      </c>
      <c r="D40" s="21">
        <f t="shared" si="7"/>
        <v>129682</v>
      </c>
      <c r="E40" s="21">
        <f t="shared" si="8"/>
        <v>126.642578125</v>
      </c>
    </row>
    <row r="41">
      <c r="A41" s="21">
        <f>11589</f>
        <v>11589</v>
      </c>
      <c r="B41" s="21">
        <f t="shared" si="6"/>
        <v>0</v>
      </c>
      <c r="C41" s="21">
        <f>11533</f>
        <v>11533</v>
      </c>
      <c r="D41" s="21">
        <f t="shared" si="7"/>
        <v>129682</v>
      </c>
      <c r="E41" s="21">
        <f t="shared" si="8"/>
        <v>126.642578125</v>
      </c>
    </row>
    <row r="42">
      <c r="A42" s="21">
        <f>11843</f>
        <v>11843</v>
      </c>
      <c r="B42" s="21">
        <f t="shared" si="6"/>
        <v>0</v>
      </c>
      <c r="C42" s="21">
        <f>11811</f>
        <v>11811</v>
      </c>
      <c r="D42" s="21">
        <f t="shared" si="7"/>
        <v>129682</v>
      </c>
      <c r="E42" s="21">
        <f t="shared" si="8"/>
        <v>126.642578125</v>
      </c>
    </row>
    <row r="43">
      <c r="A43" s="21">
        <f>12087</f>
        <v>12087</v>
      </c>
      <c r="B43" s="21">
        <f t="shared" si="6"/>
        <v>0</v>
      </c>
      <c r="C43" s="21">
        <f>12060</f>
        <v>12060</v>
      </c>
      <c r="D43" s="21">
        <f t="shared" si="7"/>
        <v>129682</v>
      </c>
      <c r="E43" s="21">
        <f t="shared" si="8"/>
        <v>126.642578125</v>
      </c>
    </row>
    <row r="44">
      <c r="A44" s="21">
        <f>12328</f>
        <v>12328</v>
      </c>
      <c r="B44" s="21">
        <f t="shared" si="6"/>
        <v>0</v>
      </c>
      <c r="C44" s="21">
        <f>12308</f>
        <v>12308</v>
      </c>
      <c r="D44" s="21">
        <f t="shared" si="7"/>
        <v>129682</v>
      </c>
      <c r="E44" s="21">
        <f t="shared" si="8"/>
        <v>126.642578125</v>
      </c>
    </row>
    <row r="45">
      <c r="A45" s="21">
        <f>12574</f>
        <v>12574</v>
      </c>
      <c r="B45" s="21">
        <f t="shared" si="6"/>
        <v>0</v>
      </c>
      <c r="C45" s="21">
        <f>12552</f>
        <v>12552</v>
      </c>
      <c r="D45" s="21">
        <f t="shared" si="7"/>
        <v>129682</v>
      </c>
      <c r="E45" s="21">
        <f t="shared" si="8"/>
        <v>126.642578125</v>
      </c>
    </row>
    <row r="46">
      <c r="A46" s="21">
        <f>12832</f>
        <v>12832</v>
      </c>
      <c r="B46" s="21">
        <f t="shared" si="6"/>
        <v>0</v>
      </c>
      <c r="C46" s="21">
        <f>12801</f>
        <v>12801</v>
      </c>
      <c r="D46" s="21">
        <f t="shared" si="7"/>
        <v>129682</v>
      </c>
      <c r="E46" s="21">
        <f t="shared" si="8"/>
        <v>126.642578125</v>
      </c>
    </row>
    <row r="47">
      <c r="A47" s="21">
        <f>13096</f>
        <v>13096</v>
      </c>
      <c r="B47" s="21">
        <f>2</f>
        <v>2</v>
      </c>
      <c r="C47" s="21">
        <f>13138</f>
        <v>13138</v>
      </c>
      <c r="D47" s="21">
        <f>129714</f>
        <v>129714</v>
      </c>
      <c r="E47" s="21">
        <f>126.673828125</f>
        <v>126.673828125</v>
      </c>
    </row>
    <row r="48">
      <c r="A48" s="21">
        <f>13370</f>
        <v>13370</v>
      </c>
      <c r="B48" s="21">
        <f t="shared" ref="B48:B56" si="9">0</f>
        <v>0</v>
      </c>
      <c r="C48" s="21">
        <f>13383</f>
        <v>13383</v>
      </c>
      <c r="D48" s="21">
        <f>129956</f>
        <v>129956</v>
      </c>
      <c r="E48" s="21">
        <f>126.91015625</f>
        <v>126.91015625</v>
      </c>
    </row>
    <row r="49">
      <c r="A49" s="21">
        <f>13647</f>
        <v>13647</v>
      </c>
      <c r="B49" s="21">
        <f t="shared" si="9"/>
        <v>0</v>
      </c>
      <c r="C49" s="21">
        <f>13639</f>
        <v>13639</v>
      </c>
      <c r="D49" s="21">
        <f>129956</f>
        <v>129956</v>
      </c>
      <c r="E49" s="21">
        <f>126.91015625</f>
        <v>126.91015625</v>
      </c>
    </row>
    <row r="50">
      <c r="A50" s="21">
        <f>13896</f>
        <v>13896</v>
      </c>
      <c r="B50" s="21">
        <f t="shared" si="9"/>
        <v>0</v>
      </c>
      <c r="C50" s="21">
        <f>13871</f>
        <v>13871</v>
      </c>
      <c r="D50" s="21">
        <f>129956</f>
        <v>129956</v>
      </c>
      <c r="E50" s="21">
        <f>126.91015625</f>
        <v>126.91015625</v>
      </c>
    </row>
    <row r="51">
      <c r="A51" s="21">
        <f>14177</f>
        <v>14177</v>
      </c>
      <c r="B51" s="21">
        <f t="shared" si="9"/>
        <v>0</v>
      </c>
      <c r="C51" s="21">
        <f>14139</f>
        <v>14139</v>
      </c>
      <c r="D51" s="21">
        <f>129956</f>
        <v>129956</v>
      </c>
      <c r="E51" s="21">
        <f>126.91015625</f>
        <v>126.91015625</v>
      </c>
    </row>
    <row r="52">
      <c r="A52" s="21">
        <f>14425</f>
        <v>14425</v>
      </c>
      <c r="B52" s="21">
        <f t="shared" si="9"/>
        <v>0</v>
      </c>
      <c r="C52" s="21">
        <f>14398</f>
        <v>14398</v>
      </c>
      <c r="D52" s="21">
        <f>129972</f>
        <v>129972</v>
      </c>
      <c r="E52" s="21">
        <f>126.92578125</f>
        <v>126.92578125</v>
      </c>
    </row>
    <row r="53">
      <c r="A53" s="21">
        <f>14671</f>
        <v>14671</v>
      </c>
      <c r="B53" s="21">
        <f t="shared" si="9"/>
        <v>0</v>
      </c>
      <c r="C53" s="21">
        <f>14653</f>
        <v>14653</v>
      </c>
      <c r="D53" s="21">
        <f>129972</f>
        <v>129972</v>
      </c>
      <c r="E53" s="21">
        <f>126.92578125</f>
        <v>126.92578125</v>
      </c>
    </row>
    <row r="54">
      <c r="A54" s="21">
        <f>14932</f>
        <v>14932</v>
      </c>
      <c r="B54" s="21">
        <f t="shared" si="9"/>
        <v>0</v>
      </c>
      <c r="C54" s="21">
        <f>14908</f>
        <v>14908</v>
      </c>
      <c r="D54" s="21">
        <f>129972</f>
        <v>129972</v>
      </c>
      <c r="E54" s="21">
        <f>126.92578125</f>
        <v>126.92578125</v>
      </c>
    </row>
    <row r="55">
      <c r="A55" s="21">
        <f>15159</f>
        <v>15159</v>
      </c>
      <c r="B55" s="21">
        <f t="shared" si="9"/>
        <v>0</v>
      </c>
      <c r="C55" s="21">
        <f>15145</f>
        <v>15145</v>
      </c>
      <c r="D55" s="21">
        <f>129972</f>
        <v>129972</v>
      </c>
      <c r="E55" s="21">
        <f>126.92578125</f>
        <v>126.92578125</v>
      </c>
    </row>
    <row r="56">
      <c r="A56" s="21">
        <f>15417</f>
        <v>15417</v>
      </c>
      <c r="B56" s="21">
        <f t="shared" si="9"/>
        <v>0</v>
      </c>
      <c r="C56" s="21">
        <f>15394</f>
        <v>15394</v>
      </c>
      <c r="D56" s="21">
        <f>129972</f>
        <v>129972</v>
      </c>
      <c r="E56" s="21">
        <f>126.92578125</f>
        <v>126.92578125</v>
      </c>
    </row>
    <row r="57">
      <c r="A57" s="21">
        <f>15675</f>
        <v>15675</v>
      </c>
      <c r="B57" s="21">
        <f>34</f>
        <v>34</v>
      </c>
      <c r="C57" s="21">
        <f>15637</f>
        <v>15637</v>
      </c>
      <c r="D57" s="21">
        <f>130398</f>
        <v>130398</v>
      </c>
      <c r="E57" s="21">
        <f>127.341796875</f>
        <v>127.341796875</v>
      </c>
    </row>
    <row r="58">
      <c r="A58" s="21">
        <f>15917</f>
        <v>15917</v>
      </c>
      <c r="B58" s="21">
        <f>10</f>
        <v>10</v>
      </c>
      <c r="C58" s="21">
        <f>15912</f>
        <v>15912</v>
      </c>
      <c r="D58" s="21">
        <f>131390</f>
        <v>131390</v>
      </c>
      <c r="E58" s="21">
        <f>128.310546875</f>
        <v>128.310546875</v>
      </c>
    </row>
    <row r="59">
      <c r="A59" s="21">
        <f>16198</f>
        <v>16198</v>
      </c>
      <c r="B59" s="21">
        <f t="shared" ref="B59:B66" si="10">0</f>
        <v>0</v>
      </c>
      <c r="C59" s="21">
        <f>16185</f>
        <v>16185</v>
      </c>
      <c r="D59" s="21">
        <f t="shared" ref="D59:D66" si="11">131478</f>
        <v>131478</v>
      </c>
      <c r="E59" s="21">
        <f t="shared" ref="E59:E66" si="12">128.396484375</f>
        <v>128.396484375</v>
      </c>
    </row>
    <row r="60">
      <c r="A60" s="21">
        <f>16451</f>
        <v>16451</v>
      </c>
      <c r="B60" s="21">
        <f t="shared" si="10"/>
        <v>0</v>
      </c>
      <c r="C60" s="21">
        <f>16443</f>
        <v>16443</v>
      </c>
      <c r="D60" s="21">
        <f t="shared" si="11"/>
        <v>131478</v>
      </c>
      <c r="E60" s="21">
        <f t="shared" si="12"/>
        <v>128.396484375</v>
      </c>
    </row>
    <row r="61">
      <c r="A61" s="21">
        <f>16726</f>
        <v>16726</v>
      </c>
      <c r="B61" s="21">
        <f t="shared" si="10"/>
        <v>0</v>
      </c>
      <c r="C61" s="21">
        <f>16705</f>
        <v>16705</v>
      </c>
      <c r="D61" s="21">
        <f t="shared" si="11"/>
        <v>131478</v>
      </c>
      <c r="E61" s="21">
        <f t="shared" si="12"/>
        <v>128.396484375</v>
      </c>
    </row>
    <row r="62">
      <c r="A62" s="21">
        <f>16983</f>
        <v>16983</v>
      </c>
      <c r="B62" s="21">
        <f t="shared" si="10"/>
        <v>0</v>
      </c>
      <c r="C62" s="21">
        <f>16979</f>
        <v>16979</v>
      </c>
      <c r="D62" s="21">
        <f t="shared" si="11"/>
        <v>131478</v>
      </c>
      <c r="E62" s="21">
        <f t="shared" si="12"/>
        <v>128.396484375</v>
      </c>
    </row>
    <row r="63">
      <c r="A63" s="21">
        <f>17235</f>
        <v>17235</v>
      </c>
      <c r="B63" s="21">
        <f t="shared" si="10"/>
        <v>0</v>
      </c>
      <c r="C63" s="21">
        <f>17217</f>
        <v>17217</v>
      </c>
      <c r="D63" s="21">
        <f t="shared" si="11"/>
        <v>131478</v>
      </c>
      <c r="E63" s="21">
        <f t="shared" si="12"/>
        <v>128.396484375</v>
      </c>
    </row>
    <row r="64">
      <c r="A64" s="21">
        <f>17471</f>
        <v>17471</v>
      </c>
      <c r="B64" s="21">
        <f t="shared" si="10"/>
        <v>0</v>
      </c>
      <c r="C64" s="21">
        <f>17458</f>
        <v>17458</v>
      </c>
      <c r="D64" s="21">
        <f t="shared" si="11"/>
        <v>131478</v>
      </c>
      <c r="E64" s="21">
        <f t="shared" si="12"/>
        <v>128.396484375</v>
      </c>
    </row>
    <row r="65">
      <c r="A65" s="21">
        <f>17758</f>
        <v>17758</v>
      </c>
      <c r="B65" s="21">
        <f t="shared" si="10"/>
        <v>0</v>
      </c>
      <c r="C65" s="21">
        <f>17756</f>
        <v>17756</v>
      </c>
      <c r="D65" s="21">
        <f t="shared" si="11"/>
        <v>131478</v>
      </c>
      <c r="E65" s="21">
        <f t="shared" si="12"/>
        <v>128.396484375</v>
      </c>
    </row>
    <row r="66">
      <c r="A66" s="21">
        <f>18010</f>
        <v>18010</v>
      </c>
      <c r="B66" s="21">
        <f t="shared" si="10"/>
        <v>0</v>
      </c>
      <c r="C66" s="21">
        <f>17990</f>
        <v>17990</v>
      </c>
      <c r="D66" s="21">
        <f t="shared" si="11"/>
        <v>131478</v>
      </c>
      <c r="E66" s="21">
        <f t="shared" si="12"/>
        <v>128.396484375</v>
      </c>
    </row>
    <row r="67">
      <c r="A67" s="21">
        <f>18324</f>
        <v>18324</v>
      </c>
      <c r="B67" s="21">
        <f>27</f>
        <v>27</v>
      </c>
      <c r="C67" s="21">
        <f>18255</f>
        <v>18255</v>
      </c>
      <c r="D67" s="21">
        <f>131638</f>
        <v>131638</v>
      </c>
      <c r="E67" s="21">
        <f>128.552734375</f>
        <v>128.552734375</v>
      </c>
    </row>
    <row r="68">
      <c r="A68" s="21">
        <f>18577</f>
        <v>18577</v>
      </c>
      <c r="B68" s="21">
        <f>9</f>
        <v>9</v>
      </c>
      <c r="C68" s="21">
        <f>18554</f>
        <v>18554</v>
      </c>
      <c r="D68" s="21">
        <f>132808</f>
        <v>132808</v>
      </c>
      <c r="E68" s="21">
        <f>129.6953125</f>
        <v>129.6953125</v>
      </c>
    </row>
    <row r="69">
      <c r="A69" s="21">
        <f>18814</f>
        <v>18814</v>
      </c>
      <c r="B69" s="21">
        <f t="shared" ref="B69:B77" si="13">0</f>
        <v>0</v>
      </c>
      <c r="C69" s="21">
        <f>18801</f>
        <v>18801</v>
      </c>
      <c r="D69" s="21">
        <f t="shared" ref="D69:D78" si="14">132854</f>
        <v>132854</v>
      </c>
      <c r="E69" s="21">
        <f t="shared" ref="E69:E78" si="15">129.740234375</f>
        <v>129.740234375</v>
      </c>
    </row>
    <row r="70">
      <c r="A70" s="21">
        <f>19079</f>
        <v>19079</v>
      </c>
      <c r="B70" s="21">
        <f t="shared" si="13"/>
        <v>0</v>
      </c>
      <c r="C70" s="21">
        <f>19055</f>
        <v>19055</v>
      </c>
      <c r="D70" s="21">
        <f t="shared" si="14"/>
        <v>132854</v>
      </c>
      <c r="E70" s="21">
        <f t="shared" si="15"/>
        <v>129.740234375</v>
      </c>
    </row>
    <row r="71">
      <c r="A71" s="21">
        <f>19323</f>
        <v>19323</v>
      </c>
      <c r="B71" s="21">
        <f t="shared" si="13"/>
        <v>0</v>
      </c>
      <c r="C71" s="21">
        <f>19311</f>
        <v>19311</v>
      </c>
      <c r="D71" s="21">
        <f t="shared" si="14"/>
        <v>132854</v>
      </c>
      <c r="E71" s="21">
        <f t="shared" si="15"/>
        <v>129.740234375</v>
      </c>
    </row>
    <row r="72">
      <c r="A72" s="21">
        <f>19567</f>
        <v>19567</v>
      </c>
      <c r="B72" s="21">
        <f t="shared" si="13"/>
        <v>0</v>
      </c>
      <c r="C72" s="21">
        <f>19566</f>
        <v>19566</v>
      </c>
      <c r="D72" s="21">
        <f t="shared" si="14"/>
        <v>132854</v>
      </c>
      <c r="E72" s="21">
        <f t="shared" si="15"/>
        <v>129.740234375</v>
      </c>
    </row>
    <row r="73">
      <c r="A73" s="21">
        <f>19831</f>
        <v>19831</v>
      </c>
      <c r="B73" s="21">
        <f t="shared" si="13"/>
        <v>0</v>
      </c>
      <c r="C73" s="21">
        <f>19801</f>
        <v>19801</v>
      </c>
      <c r="D73" s="21">
        <f t="shared" si="14"/>
        <v>132854</v>
      </c>
      <c r="E73" s="21">
        <f t="shared" si="15"/>
        <v>129.740234375</v>
      </c>
    </row>
    <row r="74">
      <c r="A74" s="21">
        <f>20093</f>
        <v>20093</v>
      </c>
      <c r="B74" s="21">
        <f t="shared" si="13"/>
        <v>0</v>
      </c>
      <c r="C74" s="21">
        <f>20065</f>
        <v>20065</v>
      </c>
      <c r="D74" s="21">
        <f t="shared" si="14"/>
        <v>132854</v>
      </c>
      <c r="E74" s="21">
        <f t="shared" si="15"/>
        <v>129.740234375</v>
      </c>
    </row>
    <row r="75">
      <c r="A75" s="21">
        <f>20335</f>
        <v>20335</v>
      </c>
      <c r="B75" s="21">
        <f t="shared" si="13"/>
        <v>0</v>
      </c>
      <c r="C75" s="21">
        <f>20318</f>
        <v>20318</v>
      </c>
      <c r="D75" s="21">
        <f t="shared" si="14"/>
        <v>132854</v>
      </c>
      <c r="E75" s="21">
        <f t="shared" si="15"/>
        <v>129.740234375</v>
      </c>
    </row>
    <row r="76">
      <c r="A76" s="21">
        <f>20591</f>
        <v>20591</v>
      </c>
      <c r="B76" s="21">
        <f t="shared" si="13"/>
        <v>0</v>
      </c>
      <c r="C76" s="21">
        <f>20573</f>
        <v>20573</v>
      </c>
      <c r="D76" s="21">
        <f t="shared" si="14"/>
        <v>132854</v>
      </c>
      <c r="E76" s="21">
        <f t="shared" si="15"/>
        <v>129.740234375</v>
      </c>
    </row>
    <row r="77">
      <c r="A77" s="21">
        <f>20865</f>
        <v>20865</v>
      </c>
      <c r="B77" s="21">
        <f t="shared" si="13"/>
        <v>0</v>
      </c>
      <c r="C77" s="21">
        <f>20847</f>
        <v>20847</v>
      </c>
      <c r="D77" s="21">
        <f t="shared" si="14"/>
        <v>132854</v>
      </c>
      <c r="E77" s="21">
        <f t="shared" si="15"/>
        <v>129.740234375</v>
      </c>
    </row>
    <row r="78">
      <c r="A78" s="21">
        <f>21125</f>
        <v>21125</v>
      </c>
      <c r="B78" s="21">
        <f>6</f>
        <v>6</v>
      </c>
      <c r="C78" s="21">
        <f>21134</f>
        <v>21134</v>
      </c>
      <c r="D78" s="21">
        <f t="shared" si="14"/>
        <v>132854</v>
      </c>
      <c r="E78" s="21">
        <f t="shared" si="15"/>
        <v>129.740234375</v>
      </c>
    </row>
    <row r="79">
      <c r="A79" s="21">
        <f>21417</f>
        <v>21417</v>
      </c>
      <c r="B79" s="21">
        <f>11</f>
        <v>11</v>
      </c>
      <c r="C79" s="21">
        <f>21432</f>
        <v>21432</v>
      </c>
      <c r="D79" s="21">
        <f>132888</f>
        <v>132888</v>
      </c>
      <c r="E79" s="21">
        <f>129.7734375</f>
        <v>129.7734375</v>
      </c>
    </row>
    <row r="80">
      <c r="A80" s="21">
        <f>21711</f>
        <v>21711</v>
      </c>
      <c r="B80" s="21">
        <f>7</f>
        <v>7</v>
      </c>
      <c r="C80" s="21">
        <f>21690</f>
        <v>21690</v>
      </c>
      <c r="D80" s="21">
        <f>132966</f>
        <v>132966</v>
      </c>
      <c r="E80" s="21">
        <f>129.849609375</f>
        <v>129.849609375</v>
      </c>
    </row>
    <row r="81">
      <c r="A81" s="21">
        <f>21975</f>
        <v>21975</v>
      </c>
      <c r="B81" s="21">
        <f t="shared" ref="B81:B89" si="16">0</f>
        <v>0</v>
      </c>
      <c r="C81" s="21">
        <f>21955</f>
        <v>21955</v>
      </c>
      <c r="D81" s="21">
        <f>133004</f>
        <v>133004</v>
      </c>
      <c r="E81" s="21">
        <f>129.88671875</f>
        <v>129.88671875</v>
      </c>
    </row>
    <row r="82">
      <c r="A82" s="21">
        <f>22209</f>
        <v>22209</v>
      </c>
      <c r="B82" s="21">
        <f t="shared" si="16"/>
        <v>0</v>
      </c>
      <c r="C82" s="21">
        <f>22192</f>
        <v>22192</v>
      </c>
      <c r="D82" s="21">
        <f>133004</f>
        <v>133004</v>
      </c>
      <c r="E82" s="21">
        <f>129.88671875</f>
        <v>129.88671875</v>
      </c>
    </row>
    <row r="83">
      <c r="A83" s="21">
        <f>22451</f>
        <v>22451</v>
      </c>
      <c r="B83" s="21">
        <f t="shared" si="16"/>
        <v>0</v>
      </c>
      <c r="C83" s="21">
        <f>22439</f>
        <v>22439</v>
      </c>
      <c r="D83" s="21">
        <f>132990</f>
        <v>132990</v>
      </c>
      <c r="E83" s="21">
        <f>129.873046875</f>
        <v>129.873046875</v>
      </c>
    </row>
    <row r="84">
      <c r="A84" s="21">
        <f>22731</f>
        <v>22731</v>
      </c>
      <c r="B84" s="21">
        <f t="shared" si="16"/>
        <v>0</v>
      </c>
      <c r="C84" s="21">
        <f>22680</f>
        <v>22680</v>
      </c>
      <c r="D84" s="21">
        <f>132990</f>
        <v>132990</v>
      </c>
      <c r="E84" s="21">
        <f>129.873046875</f>
        <v>129.873046875</v>
      </c>
    </row>
    <row r="85">
      <c r="A85" s="21">
        <f>22988</f>
        <v>22988</v>
      </c>
      <c r="B85" s="21">
        <f t="shared" si="16"/>
        <v>0</v>
      </c>
      <c r="C85" s="21">
        <f>22957</f>
        <v>22957</v>
      </c>
      <c r="D85" s="21">
        <f>132990</f>
        <v>132990</v>
      </c>
      <c r="E85" s="21">
        <f>129.873046875</f>
        <v>129.873046875</v>
      </c>
    </row>
    <row r="86">
      <c r="A86" s="21">
        <f>23237</f>
        <v>23237</v>
      </c>
      <c r="B86" s="21">
        <f t="shared" si="16"/>
        <v>0</v>
      </c>
      <c r="C86" s="21">
        <f>23222</f>
        <v>23222</v>
      </c>
      <c r="D86" s="21">
        <f>132990</f>
        <v>132990</v>
      </c>
      <c r="E86" s="21">
        <f>129.873046875</f>
        <v>129.873046875</v>
      </c>
    </row>
    <row r="87">
      <c r="A87" s="21">
        <f>23505</f>
        <v>23505</v>
      </c>
      <c r="B87" s="21">
        <f t="shared" si="16"/>
        <v>0</v>
      </c>
      <c r="C87" s="21">
        <f>23488</f>
        <v>23488</v>
      </c>
      <c r="D87" s="21">
        <f>132990</f>
        <v>132990</v>
      </c>
      <c r="E87" s="21">
        <f>129.873046875</f>
        <v>129.873046875</v>
      </c>
    </row>
    <row r="88">
      <c r="A88" s="21">
        <f>23756</f>
        <v>23756</v>
      </c>
      <c r="B88" s="21">
        <f t="shared" si="16"/>
        <v>0</v>
      </c>
      <c r="C88" s="21">
        <f>23718</f>
        <v>23718</v>
      </c>
      <c r="D88" s="21">
        <f>132990</f>
        <v>132990</v>
      </c>
      <c r="E88" s="21">
        <f>129.873046875</f>
        <v>129.873046875</v>
      </c>
    </row>
    <row r="89">
      <c r="A89" s="21">
        <f>24017</f>
        <v>24017</v>
      </c>
      <c r="B89" s="21">
        <f t="shared" si="16"/>
        <v>0</v>
      </c>
      <c r="C89" s="21">
        <f>23993</f>
        <v>23993</v>
      </c>
      <c r="D89" s="21">
        <f>132990</f>
        <v>132990</v>
      </c>
      <c r="E89" s="21">
        <f>129.873046875</f>
        <v>129.873046875</v>
      </c>
    </row>
    <row r="90">
      <c r="A90" s="21">
        <f>24254</f>
        <v>24254</v>
      </c>
      <c r="B90" s="21">
        <f>28</f>
        <v>28</v>
      </c>
      <c r="C90" s="21">
        <f>24226</f>
        <v>24226</v>
      </c>
      <c r="D90" s="21">
        <f>133066</f>
        <v>133066</v>
      </c>
      <c r="E90" s="21">
        <f>129.947265625</f>
        <v>129.947265625</v>
      </c>
    </row>
    <row r="91">
      <c r="A91" s="21">
        <f>24549</f>
        <v>24549</v>
      </c>
      <c r="B91" s="21">
        <f>11</f>
        <v>11</v>
      </c>
      <c r="C91" s="21">
        <f>24495</f>
        <v>24495</v>
      </c>
      <c r="D91" s="21">
        <f>133450</f>
        <v>133450</v>
      </c>
      <c r="E91" s="21">
        <f>130.322265625</f>
        <v>130.322265625</v>
      </c>
    </row>
    <row r="92">
      <c r="A92" s="21">
        <f>24784</f>
        <v>24784</v>
      </c>
      <c r="B92" s="21">
        <f t="shared" ref="B92:B100" si="17">0</f>
        <v>0</v>
      </c>
      <c r="C92" s="21">
        <f>24759</f>
        <v>24759</v>
      </c>
      <c r="D92" s="21">
        <f t="shared" ref="D92:D101" si="18">133500</f>
        <v>133500</v>
      </c>
      <c r="E92" s="21">
        <f t="shared" ref="E92:E101" si="19">130.37109375</f>
        <v>130.37109375</v>
      </c>
    </row>
    <row r="93">
      <c r="A93" s="21">
        <f>25042</f>
        <v>25042</v>
      </c>
      <c r="B93" s="21">
        <f t="shared" si="17"/>
        <v>0</v>
      </c>
      <c r="C93" s="21">
        <f>24997</f>
        <v>24997</v>
      </c>
      <c r="D93" s="21">
        <f t="shared" si="18"/>
        <v>133500</v>
      </c>
      <c r="E93" s="21">
        <f t="shared" si="19"/>
        <v>130.37109375</v>
      </c>
    </row>
    <row r="94">
      <c r="A94" s="21">
        <f>25261</f>
        <v>25261</v>
      </c>
      <c r="B94" s="21">
        <f t="shared" si="17"/>
        <v>0</v>
      </c>
      <c r="C94" s="21">
        <f>25228</f>
        <v>25228</v>
      </c>
      <c r="D94" s="21">
        <f t="shared" si="18"/>
        <v>133500</v>
      </c>
      <c r="E94" s="21">
        <f t="shared" si="19"/>
        <v>130.37109375</v>
      </c>
    </row>
    <row r="95">
      <c r="A95" s="21">
        <f>25502</f>
        <v>25502</v>
      </c>
      <c r="B95" s="21">
        <f t="shared" si="17"/>
        <v>0</v>
      </c>
      <c r="C95" s="21">
        <f>25480</f>
        <v>25480</v>
      </c>
      <c r="D95" s="21">
        <f t="shared" si="18"/>
        <v>133500</v>
      </c>
      <c r="E95" s="21">
        <f t="shared" si="19"/>
        <v>130.37109375</v>
      </c>
    </row>
    <row r="96">
      <c r="A96" s="21">
        <f>25774</f>
        <v>25774</v>
      </c>
      <c r="B96" s="21">
        <f t="shared" si="17"/>
        <v>0</v>
      </c>
      <c r="C96" s="21">
        <f>25761</f>
        <v>25761</v>
      </c>
      <c r="D96" s="21">
        <f t="shared" si="18"/>
        <v>133500</v>
      </c>
      <c r="E96" s="21">
        <f t="shared" si="19"/>
        <v>130.37109375</v>
      </c>
    </row>
    <row r="97">
      <c r="A97" s="21">
        <f>26055</f>
        <v>26055</v>
      </c>
      <c r="B97" s="21">
        <f t="shared" si="17"/>
        <v>0</v>
      </c>
      <c r="C97" s="21">
        <f>26017</f>
        <v>26017</v>
      </c>
      <c r="D97" s="21">
        <f t="shared" si="18"/>
        <v>133500</v>
      </c>
      <c r="E97" s="21">
        <f t="shared" si="19"/>
        <v>130.37109375</v>
      </c>
    </row>
    <row r="98">
      <c r="A98" s="21">
        <f>26307</f>
        <v>26307</v>
      </c>
      <c r="B98" s="21">
        <f t="shared" si="17"/>
        <v>0</v>
      </c>
      <c r="C98" s="21">
        <f>26285</f>
        <v>26285</v>
      </c>
      <c r="D98" s="21">
        <f t="shared" si="18"/>
        <v>133500</v>
      </c>
      <c r="E98" s="21">
        <f t="shared" si="19"/>
        <v>130.37109375</v>
      </c>
    </row>
    <row r="99">
      <c r="A99" s="21">
        <f>26564</f>
        <v>26564</v>
      </c>
      <c r="B99" s="21">
        <f t="shared" si="17"/>
        <v>0</v>
      </c>
      <c r="C99" s="21">
        <f>26560</f>
        <v>26560</v>
      </c>
      <c r="D99" s="21">
        <f t="shared" si="18"/>
        <v>133500</v>
      </c>
      <c r="E99" s="21">
        <f t="shared" si="19"/>
        <v>130.37109375</v>
      </c>
    </row>
    <row r="100">
      <c r="A100" s="21">
        <f>26826</f>
        <v>26826</v>
      </c>
      <c r="B100" s="21">
        <f t="shared" si="17"/>
        <v>0</v>
      </c>
      <c r="C100" s="21">
        <f>26818</f>
        <v>26818</v>
      </c>
      <c r="D100" s="21">
        <f t="shared" si="18"/>
        <v>133500</v>
      </c>
      <c r="E100" s="21">
        <f t="shared" si="19"/>
        <v>130.37109375</v>
      </c>
    </row>
    <row r="101">
      <c r="A101" s="21">
        <f>27061</f>
        <v>27061</v>
      </c>
      <c r="B101" s="21">
        <f>6</f>
        <v>6</v>
      </c>
      <c r="C101" s="21">
        <f>27058</f>
        <v>27058</v>
      </c>
      <c r="D101" s="21">
        <f t="shared" si="18"/>
        <v>133500</v>
      </c>
      <c r="E101" s="21">
        <f t="shared" si="19"/>
        <v>130.37109375</v>
      </c>
    </row>
    <row r="102">
      <c r="A102" s="21">
        <f>27315</f>
        <v>27315</v>
      </c>
      <c r="B102" s="21">
        <f t="shared" ref="B102:B113" si="20">0</f>
        <v>0</v>
      </c>
      <c r="C102" s="21">
        <f>27306</f>
        <v>27306</v>
      </c>
      <c r="D102" s="21">
        <f t="shared" ref="D102:D112" si="21">133670</f>
        <v>133670</v>
      </c>
      <c r="E102" s="21">
        <f t="shared" ref="E102:E112" si="22">130.537109375</f>
        <v>130.537109375</v>
      </c>
    </row>
    <row r="103">
      <c r="A103" s="21">
        <f>27572</f>
        <v>27572</v>
      </c>
      <c r="B103" s="21">
        <f t="shared" si="20"/>
        <v>0</v>
      </c>
      <c r="C103" s="21">
        <f>27573</f>
        <v>27573</v>
      </c>
      <c r="D103" s="21">
        <f t="shared" si="21"/>
        <v>133670</v>
      </c>
      <c r="E103" s="21">
        <f t="shared" si="22"/>
        <v>130.537109375</v>
      </c>
    </row>
    <row r="104">
      <c r="A104" s="21">
        <f>27834</f>
        <v>27834</v>
      </c>
      <c r="B104" s="21">
        <f t="shared" si="20"/>
        <v>0</v>
      </c>
      <c r="C104" s="21">
        <f>27824</f>
        <v>27824</v>
      </c>
      <c r="D104" s="21">
        <f t="shared" si="21"/>
        <v>133670</v>
      </c>
      <c r="E104" s="21">
        <f t="shared" si="22"/>
        <v>130.537109375</v>
      </c>
    </row>
    <row r="105">
      <c r="A105" s="21">
        <f>28098</f>
        <v>28098</v>
      </c>
      <c r="B105" s="21">
        <f t="shared" si="20"/>
        <v>0</v>
      </c>
      <c r="C105" s="21">
        <f>28073</f>
        <v>28073</v>
      </c>
      <c r="D105" s="21">
        <f t="shared" si="21"/>
        <v>133670</v>
      </c>
      <c r="E105" s="21">
        <f t="shared" si="22"/>
        <v>130.537109375</v>
      </c>
    </row>
    <row r="106">
      <c r="A106" s="21">
        <f>28326</f>
        <v>28326</v>
      </c>
      <c r="B106" s="21">
        <f t="shared" si="20"/>
        <v>0</v>
      </c>
      <c r="C106" s="21">
        <f>28331</f>
        <v>28331</v>
      </c>
      <c r="D106" s="21">
        <f t="shared" si="21"/>
        <v>133670</v>
      </c>
      <c r="E106" s="21">
        <f t="shared" si="22"/>
        <v>130.537109375</v>
      </c>
    </row>
    <row r="107">
      <c r="A107" s="21">
        <f>28594</f>
        <v>28594</v>
      </c>
      <c r="B107" s="21">
        <f t="shared" si="20"/>
        <v>0</v>
      </c>
      <c r="C107" s="21">
        <f>28594</f>
        <v>28594</v>
      </c>
      <c r="D107" s="21">
        <f t="shared" si="21"/>
        <v>133670</v>
      </c>
      <c r="E107" s="21">
        <f t="shared" si="22"/>
        <v>130.537109375</v>
      </c>
    </row>
    <row r="108">
      <c r="A108" s="21">
        <f>28843</f>
        <v>28843</v>
      </c>
      <c r="B108" s="21">
        <f t="shared" si="20"/>
        <v>0</v>
      </c>
      <c r="C108" s="21">
        <f>28853</f>
        <v>28853</v>
      </c>
      <c r="D108" s="21">
        <f t="shared" si="21"/>
        <v>133670</v>
      </c>
      <c r="E108" s="21">
        <f t="shared" si="22"/>
        <v>130.537109375</v>
      </c>
    </row>
    <row r="109">
      <c r="A109" s="21">
        <f>29115</f>
        <v>29115</v>
      </c>
      <c r="B109" s="21">
        <f t="shared" si="20"/>
        <v>0</v>
      </c>
      <c r="C109" s="21">
        <f>29126</f>
        <v>29126</v>
      </c>
      <c r="D109" s="21">
        <f t="shared" si="21"/>
        <v>133670</v>
      </c>
      <c r="E109" s="21">
        <f t="shared" si="22"/>
        <v>130.537109375</v>
      </c>
    </row>
    <row r="110">
      <c r="A110" s="21">
        <f>29367</f>
        <v>29367</v>
      </c>
      <c r="B110" s="21">
        <f t="shared" si="20"/>
        <v>0</v>
      </c>
      <c r="C110" s="21">
        <f>29358</f>
        <v>29358</v>
      </c>
      <c r="D110" s="21">
        <f t="shared" si="21"/>
        <v>133670</v>
      </c>
      <c r="E110" s="21">
        <f t="shared" si="22"/>
        <v>130.537109375</v>
      </c>
    </row>
    <row r="111">
      <c r="A111" s="21">
        <f>29636</f>
        <v>29636</v>
      </c>
      <c r="B111" s="21">
        <f t="shared" si="20"/>
        <v>0</v>
      </c>
      <c r="C111" s="21">
        <f>29598</f>
        <v>29598</v>
      </c>
      <c r="D111" s="21">
        <f t="shared" si="21"/>
        <v>133670</v>
      </c>
      <c r="E111" s="21">
        <f t="shared" si="22"/>
        <v>130.537109375</v>
      </c>
    </row>
    <row r="112">
      <c r="A112" s="21">
        <f>29877</f>
        <v>29877</v>
      </c>
      <c r="B112" s="21">
        <f t="shared" si="20"/>
        <v>0</v>
      </c>
      <c r="C112" s="21">
        <f>29857</f>
        <v>29857</v>
      </c>
      <c r="D112" s="21">
        <f t="shared" si="21"/>
        <v>133670</v>
      </c>
      <c r="E112" s="21">
        <f t="shared" si="22"/>
        <v>130.537109375</v>
      </c>
    </row>
    <row r="113">
      <c r="A113" s="21">
        <f>30140</f>
        <v>30140</v>
      </c>
      <c r="B113" s="21">
        <f t="shared" si="20"/>
        <v>0</v>
      </c>
      <c r="C113" s="21">
        <f>30130</f>
        <v>30130</v>
      </c>
      <c r="D113" s="21">
        <f>133666</f>
        <v>133666</v>
      </c>
      <c r="E113" s="21">
        <f>130.533203125</f>
        <v>130.533203125</v>
      </c>
    </row>
    <row r="114">
      <c r="A114" s="21">
        <f>30400</f>
        <v>30400</v>
      </c>
      <c r="B114" s="21">
        <f>9</f>
        <v>9</v>
      </c>
      <c r="C114" s="21">
        <f>30391</f>
        <v>30391</v>
      </c>
      <c r="D114" s="21">
        <f>133820</f>
        <v>133820</v>
      </c>
      <c r="E114" s="21">
        <f>130.68359375</f>
        <v>130.68359375</v>
      </c>
    </row>
    <row r="115">
      <c r="A115" s="21">
        <f>30652</f>
        <v>30652</v>
      </c>
      <c r="B115" s="21">
        <f t="shared" ref="B115:B124" si="23">0</f>
        <v>0</v>
      </c>
      <c r="C115" s="21">
        <f>30649</f>
        <v>30649</v>
      </c>
      <c r="D115" s="21">
        <f>133926</f>
        <v>133926</v>
      </c>
      <c r="E115" s="21">
        <f>130.787109375</f>
        <v>130.787109375</v>
      </c>
    </row>
    <row r="116">
      <c r="A116" s="21">
        <f>30915</f>
        <v>30915</v>
      </c>
      <c r="B116" s="21">
        <f t="shared" si="23"/>
        <v>0</v>
      </c>
      <c r="C116" s="21">
        <f>30906</f>
        <v>30906</v>
      </c>
      <c r="D116" s="21">
        <f t="shared" ref="D116:D124" si="24">133930</f>
        <v>133930</v>
      </c>
      <c r="E116" s="21">
        <f t="shared" ref="E116:E124" si="25">130.791015625</f>
        <v>130.791015625</v>
      </c>
    </row>
    <row r="117">
      <c r="A117" s="21">
        <f>31179</f>
        <v>31179</v>
      </c>
      <c r="B117" s="21">
        <f t="shared" si="23"/>
        <v>0</v>
      </c>
      <c r="C117" s="21">
        <f>31170</f>
        <v>31170</v>
      </c>
      <c r="D117" s="21">
        <f t="shared" si="24"/>
        <v>133930</v>
      </c>
      <c r="E117" s="21">
        <f t="shared" si="25"/>
        <v>130.791015625</v>
      </c>
    </row>
    <row r="118">
      <c r="A118" s="21">
        <f>31444</f>
        <v>31444</v>
      </c>
      <c r="B118" s="21">
        <f t="shared" si="23"/>
        <v>0</v>
      </c>
      <c r="C118" s="21">
        <f>31424</f>
        <v>31424</v>
      </c>
      <c r="D118" s="21">
        <f t="shared" si="24"/>
        <v>133930</v>
      </c>
      <c r="E118" s="21">
        <f t="shared" si="25"/>
        <v>130.791015625</v>
      </c>
    </row>
    <row r="119">
      <c r="A119" s="21">
        <f>31711</f>
        <v>31711</v>
      </c>
      <c r="B119" s="21">
        <f t="shared" si="23"/>
        <v>0</v>
      </c>
      <c r="C119" s="21">
        <f>31680</f>
        <v>31680</v>
      </c>
      <c r="D119" s="21">
        <f t="shared" si="24"/>
        <v>133930</v>
      </c>
      <c r="E119" s="21">
        <f t="shared" si="25"/>
        <v>130.791015625</v>
      </c>
    </row>
    <row r="120">
      <c r="A120" s="21">
        <f>31976</f>
        <v>31976</v>
      </c>
      <c r="B120" s="21">
        <f t="shared" si="23"/>
        <v>0</v>
      </c>
      <c r="C120" s="21">
        <f>31954</f>
        <v>31954</v>
      </c>
      <c r="D120" s="21">
        <f t="shared" si="24"/>
        <v>133930</v>
      </c>
      <c r="E120" s="21">
        <f t="shared" si="25"/>
        <v>130.791015625</v>
      </c>
    </row>
    <row r="121">
      <c r="A121" s="21">
        <f>32225</f>
        <v>32225</v>
      </c>
      <c r="B121" s="21">
        <f t="shared" si="23"/>
        <v>0</v>
      </c>
      <c r="C121" s="21">
        <f>32216</f>
        <v>32216</v>
      </c>
      <c r="D121" s="21">
        <f t="shared" si="24"/>
        <v>133930</v>
      </c>
      <c r="E121" s="21">
        <f t="shared" si="25"/>
        <v>130.791015625</v>
      </c>
    </row>
    <row r="122">
      <c r="A122" s="21">
        <f>32474</f>
        <v>32474</v>
      </c>
      <c r="B122" s="21">
        <f t="shared" si="23"/>
        <v>0</v>
      </c>
      <c r="C122" s="21">
        <f>32458</f>
        <v>32458</v>
      </c>
      <c r="D122" s="21">
        <f t="shared" si="24"/>
        <v>133930</v>
      </c>
      <c r="E122" s="21">
        <f t="shared" si="25"/>
        <v>130.791015625</v>
      </c>
    </row>
    <row r="123">
      <c r="A123" s="21">
        <f>32733</f>
        <v>32733</v>
      </c>
      <c r="B123" s="21">
        <f t="shared" si="23"/>
        <v>0</v>
      </c>
      <c r="C123" s="21">
        <f>32722</f>
        <v>32722</v>
      </c>
      <c r="D123" s="21">
        <f t="shared" si="24"/>
        <v>133930</v>
      </c>
      <c r="E123" s="21">
        <f t="shared" si="25"/>
        <v>130.791015625</v>
      </c>
    </row>
    <row r="124">
      <c r="A124" s="21">
        <f>32979</f>
        <v>32979</v>
      </c>
      <c r="B124" s="21">
        <f t="shared" si="23"/>
        <v>0</v>
      </c>
      <c r="C124" s="21">
        <f>32970</f>
        <v>32970</v>
      </c>
      <c r="D124" s="21">
        <f t="shared" si="24"/>
        <v>133930</v>
      </c>
      <c r="E124" s="21">
        <f t="shared" si="25"/>
        <v>130.791015625</v>
      </c>
    </row>
    <row r="125">
      <c r="A125" s="21">
        <f>33247</f>
        <v>33247</v>
      </c>
      <c r="B125" s="21">
        <f>10</f>
        <v>10</v>
      </c>
      <c r="C125" s="21">
        <f>33238</f>
        <v>33238</v>
      </c>
      <c r="D125" s="21">
        <f>134240</f>
        <v>134240</v>
      </c>
      <c r="E125" s="21">
        <f>131.09375</f>
        <v>131.09375</v>
      </c>
    </row>
    <row r="126">
      <c r="A126" s="21">
        <f>33541</f>
        <v>33541</v>
      </c>
      <c r="B126" s="21">
        <f>11</f>
        <v>11</v>
      </c>
      <c r="C126" s="21">
        <f>33502</f>
        <v>33502</v>
      </c>
      <c r="D126" s="21">
        <f>134872</f>
        <v>134872</v>
      </c>
      <c r="E126" s="21">
        <f>131.7109375</f>
        <v>131.7109375</v>
      </c>
    </row>
    <row r="127">
      <c r="A127" s="21">
        <f>33796</f>
        <v>33796</v>
      </c>
      <c r="B127" s="21">
        <f t="shared" ref="B127:B137" si="26">0</f>
        <v>0</v>
      </c>
      <c r="C127" s="21">
        <f>33776</f>
        <v>33776</v>
      </c>
      <c r="D127" s="21">
        <f t="shared" ref="D127:D136" si="27">134894</f>
        <v>134894</v>
      </c>
      <c r="E127" s="21">
        <f t="shared" ref="E127:E136" si="28">131.732421875</f>
        <v>131.732421875</v>
      </c>
    </row>
    <row r="128">
      <c r="A128" s="21">
        <f>34078</f>
        <v>34078</v>
      </c>
      <c r="B128" s="21">
        <f t="shared" si="26"/>
        <v>0</v>
      </c>
      <c r="C128" s="21">
        <f>34057</f>
        <v>34057</v>
      </c>
      <c r="D128" s="21">
        <f t="shared" si="27"/>
        <v>134894</v>
      </c>
      <c r="E128" s="21">
        <f t="shared" si="28"/>
        <v>131.732421875</v>
      </c>
    </row>
    <row r="129">
      <c r="A129" s="21">
        <f>34315</f>
        <v>34315</v>
      </c>
      <c r="B129" s="21">
        <f t="shared" si="26"/>
        <v>0</v>
      </c>
      <c r="C129" s="21">
        <f>34315</f>
        <v>34315</v>
      </c>
      <c r="D129" s="21">
        <f t="shared" si="27"/>
        <v>134894</v>
      </c>
      <c r="E129" s="21">
        <f t="shared" si="28"/>
        <v>131.732421875</v>
      </c>
    </row>
    <row r="130">
      <c r="A130" s="21">
        <f>34565</f>
        <v>34565</v>
      </c>
      <c r="B130" s="21">
        <f t="shared" si="26"/>
        <v>0</v>
      </c>
      <c r="C130" s="21">
        <f>34556</f>
        <v>34556</v>
      </c>
      <c r="D130" s="21">
        <f t="shared" si="27"/>
        <v>134894</v>
      </c>
      <c r="E130" s="21">
        <f t="shared" si="28"/>
        <v>131.732421875</v>
      </c>
    </row>
    <row r="131">
      <c r="A131" s="21">
        <f>34814</f>
        <v>34814</v>
      </c>
      <c r="B131" s="21">
        <f t="shared" si="26"/>
        <v>0</v>
      </c>
      <c r="C131" s="21">
        <f>34805</f>
        <v>34805</v>
      </c>
      <c r="D131" s="21">
        <f t="shared" si="27"/>
        <v>134894</v>
      </c>
      <c r="E131" s="21">
        <f t="shared" si="28"/>
        <v>131.732421875</v>
      </c>
    </row>
    <row r="132">
      <c r="A132" s="21">
        <f>35074</f>
        <v>35074</v>
      </c>
      <c r="B132" s="21">
        <f t="shared" si="26"/>
        <v>0</v>
      </c>
      <c r="C132" s="21">
        <f>35056</f>
        <v>35056</v>
      </c>
      <c r="D132" s="21">
        <f t="shared" si="27"/>
        <v>134894</v>
      </c>
      <c r="E132" s="21">
        <f t="shared" si="28"/>
        <v>131.732421875</v>
      </c>
    </row>
    <row r="133">
      <c r="A133" s="21">
        <f>35341</f>
        <v>35341</v>
      </c>
      <c r="B133" s="21">
        <f t="shared" si="26"/>
        <v>0</v>
      </c>
      <c r="C133" s="21">
        <f>35333</f>
        <v>35333</v>
      </c>
      <c r="D133" s="21">
        <f t="shared" si="27"/>
        <v>134894</v>
      </c>
      <c r="E133" s="21">
        <f t="shared" si="28"/>
        <v>131.732421875</v>
      </c>
    </row>
    <row r="134">
      <c r="A134" s="21">
        <f>35561</f>
        <v>35561</v>
      </c>
      <c r="B134" s="21">
        <f t="shared" si="26"/>
        <v>0</v>
      </c>
      <c r="C134" s="21">
        <f>35577</f>
        <v>35577</v>
      </c>
      <c r="D134" s="21">
        <f t="shared" si="27"/>
        <v>134894</v>
      </c>
      <c r="E134" s="21">
        <f t="shared" si="28"/>
        <v>131.732421875</v>
      </c>
    </row>
    <row r="135">
      <c r="A135" s="21">
        <f>35819</f>
        <v>35819</v>
      </c>
      <c r="B135" s="21">
        <f t="shared" si="26"/>
        <v>0</v>
      </c>
      <c r="C135" s="21">
        <f>35822</f>
        <v>35822</v>
      </c>
      <c r="D135" s="21">
        <f t="shared" si="27"/>
        <v>134894</v>
      </c>
      <c r="E135" s="21">
        <f t="shared" si="28"/>
        <v>131.732421875</v>
      </c>
    </row>
    <row r="136">
      <c r="A136" s="21">
        <f>36049</f>
        <v>36049</v>
      </c>
      <c r="B136" s="21">
        <f t="shared" si="26"/>
        <v>0</v>
      </c>
      <c r="C136" s="21">
        <f>36066</f>
        <v>36066</v>
      </c>
      <c r="D136" s="21">
        <f t="shared" si="27"/>
        <v>134894</v>
      </c>
      <c r="E136" s="21">
        <f t="shared" si="28"/>
        <v>131.732421875</v>
      </c>
    </row>
    <row r="137">
      <c r="A137" s="21">
        <f>36320</f>
        <v>36320</v>
      </c>
      <c r="B137" s="21">
        <f t="shared" si="26"/>
        <v>0</v>
      </c>
      <c r="C137" s="21">
        <f>36320</f>
        <v>36320</v>
      </c>
      <c r="D137" s="21">
        <f>134898</f>
        <v>134898</v>
      </c>
      <c r="E137" s="21">
        <f>131.736328125</f>
        <v>131.736328125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2015-10-22T14:40:15Z</dcterms:modified>
  <cp:lastPrinted>2016-01-08T15:46:44Z</cp:lastPrinted>
</cp:coreProperties>
</file>