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<sst xmlns="http://schemas.openxmlformats.org/spreadsheetml/2006/main" count="8" uniqueCount="8">
  <si>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</si>
  <si>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</si>
  <si>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</si>
  <si>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</si>
  <si>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(144x)</t>
  </si>
  <si>
    <t>AVERAGE TIME BETWEEN MEM TIMESTAMPS (ms) (145x)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</si>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</sst>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Sheet1!$A$2:$A$145</c:f>
              <c:numCache/>
            </c:numRef>
          </c:cat>
          <c:val>
            <c:numRef>
              <c:f>Sheet1!$B$2:$B$145</c:f>
              <c:numCache/>
            </c:numRef>
          </c:val>
          <c:smooth val="0"/>
        </c:ser>
        <c:marker val="1"/>
        <c:axId val="429353573"/>
        <c:axId val="169833205"/>
      </c:lineChart>
      <c:catAx>
        <c:axId val="42935357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9833205"/>
        <c:crosses val="autoZero"/>
        <c:auto val="1"/>
        <c:lblOffset val="100"/>
        <c:tickLblSkip val="1"/>
        <c:tickMarkSkip val="1"/>
        <c:noMultiLvlLbl val="0"/>
      </c:catAx>
      <c:valAx>
        <c:axId val="16983320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42935357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Sheet1!$C$2:$C$146</c:f>
              <c:numCache/>
            </c:numRef>
          </c:cat>
          <c:val>
            <c:numRef>
              <c:f>Sheet1!$E$2:$E$146</c:f>
              <c:numCache/>
            </c:numRef>
          </c:val>
          <c:smooth val="0"/>
        </c:ser>
        <c:marker val="1"/>
        <c:axId val="1261198850"/>
        <c:axId val="1470358122"/>
      </c:lineChart>
      <c:catAx>
        <c:axId val="126119885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70358122"/>
        <c:crosses val="autoZero"/>
        <c:auto val="1"/>
        <c:lblOffset val="100"/>
        <c:tickLblSkip val="1"/>
        <c:tickMarkSkip val="1"/>
        <c:noMultiLvlLbl val="0"/>
      </c:catAx>
      <c:valAx>
        <c:axId val="147035812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6119885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7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1781</f>
        <v>1781</v>
      </c>
      <c r="B2" s="21">
        <f>13</f>
        <v>13</v>
      </c>
      <c r="C2" s="21">
        <f>1686</f>
        <v>1686</v>
      </c>
      <c r="D2" s="21">
        <f>4731</f>
        <v>4731</v>
      </c>
      <c r="E2" s="21">
        <f>4.6201171875</f>
        <v>4.6201171875</v>
      </c>
      <c r="G2" s="21">
        <f>258</f>
        <v>258</v>
      </c>
    </row>
    <row r="3">
      <c r="A3" s="21">
        <f>2055</f>
        <v>2055</v>
      </c>
      <c r="B3" s="21">
        <f>23</f>
        <v>23</v>
      </c>
      <c r="C3" s="21">
        <f>1971</f>
        <v>1971</v>
      </c>
      <c r="D3" s="21">
        <f>96460</f>
        <v>96460</v>
      </c>
      <c r="E3" s="21">
        <f>94.19921875</f>
        <v>94.19921875</v>
      </c>
    </row>
    <row r="4">
      <c r="A4" s="21">
        <f>2378</f>
        <v>2378</v>
      </c>
      <c r="B4" s="21">
        <f>22</f>
        <v>22</v>
      </c>
      <c r="C4" s="21">
        <f>2232</f>
        <v>2232</v>
      </c>
      <c r="D4" s="21">
        <f>99311</f>
        <v>99311</v>
      </c>
      <c r="E4" s="21">
        <f>96.9833984375</f>
        <v>96.9833984375</v>
      </c>
      <c r="G4" s="21" t="s">
        <v>5</v>
      </c>
    </row>
    <row r="5">
      <c r="A5" s="21">
        <f>2629</f>
        <v>2629</v>
      </c>
      <c r="B5" s="21">
        <f>21</f>
        <v>21</v>
      </c>
      <c r="C5" s="21">
        <f>2455</f>
        <v>2455</v>
      </c>
      <c r="D5" s="21">
        <f>108395</f>
        <v>108395</v>
      </c>
      <c r="E5" s="21">
        <f>105.8544921875</f>
        <v>105.8544921875</v>
      </c>
      <c r="G5" s="21">
        <f>257</f>
        <v>257</v>
      </c>
    </row>
    <row r="6">
      <c r="A6" s="21">
        <f>2881</f>
        <v>2881</v>
      </c>
      <c r="B6" s="21">
        <f>24</f>
        <v>24</v>
      </c>
      <c r="C6" s="21">
        <f>2644</f>
        <v>2644</v>
      </c>
      <c r="D6" s="21">
        <f>108207</f>
        <v>108207</v>
      </c>
      <c r="E6" s="21">
        <f>105.6708984375</f>
        <v>105.6708984375</v>
      </c>
    </row>
    <row r="7">
      <c r="A7" s="21">
        <f>3139</f>
        <v>3139</v>
      </c>
      <c r="B7" s="21">
        <f>6</f>
        <v>6</v>
      </c>
      <c r="C7" s="21">
        <f>2920</f>
        <v>2920</v>
      </c>
      <c r="D7" s="21">
        <f>127388</f>
        <v>127388</v>
      </c>
      <c r="E7" s="21">
        <f>124.40234375</f>
        <v>124.40234375</v>
      </c>
    </row>
    <row r="8">
      <c r="A8" s="21">
        <f>3394</f>
        <v>3394</v>
      </c>
      <c r="B8" s="21">
        <f>6</f>
        <v>6</v>
      </c>
      <c r="C8" s="21">
        <f>3090</f>
        <v>3090</v>
      </c>
      <c r="D8" s="21">
        <f>118551</f>
        <v>118551</v>
      </c>
      <c r="E8" s="21">
        <f>115.7724609375</f>
        <v>115.7724609375</v>
      </c>
    </row>
    <row r="9">
      <c r="A9" s="21">
        <f>3679</f>
        <v>3679</v>
      </c>
      <c r="B9" s="21">
        <f t="shared" ref="B9:B17" si="0">0</f>
        <v>0</v>
      </c>
      <c r="C9" s="21">
        <f>3411</f>
        <v>3411</v>
      </c>
      <c r="D9" s="21">
        <f>118678</f>
        <v>118678</v>
      </c>
      <c r="E9" s="21">
        <f>115.896484375</f>
        <v>115.896484375</v>
      </c>
    </row>
    <row r="10">
      <c r="A10" s="21">
        <f>3960</f>
        <v>3960</v>
      </c>
      <c r="B10" s="21">
        <f t="shared" si="0"/>
        <v>0</v>
      </c>
      <c r="C10" s="21">
        <f>3658</f>
        <v>3658</v>
      </c>
      <c r="D10" s="21">
        <f>118739</f>
        <v>118739</v>
      </c>
      <c r="E10" s="21">
        <f>115.9560546875</f>
        <v>115.9560546875</v>
      </c>
    </row>
    <row r="11">
      <c r="A11" s="21">
        <f>4216</f>
        <v>4216</v>
      </c>
      <c r="B11" s="21">
        <f t="shared" si="0"/>
        <v>0</v>
      </c>
      <c r="C11" s="21">
        <f>3915</f>
        <v>3915</v>
      </c>
      <c r="D11" s="21">
        <f t="shared" ref="D11:D18" si="1">118747</f>
        <v>118747</v>
      </c>
      <c r="E11" s="21">
        <f t="shared" ref="E11:E18" si="2">115.9638671875</f>
        <v>115.9638671875</v>
      </c>
    </row>
    <row r="12">
      <c r="A12" s="21">
        <f>4438</f>
        <v>4438</v>
      </c>
      <c r="B12" s="21">
        <f t="shared" si="0"/>
        <v>0</v>
      </c>
      <c r="C12" s="21">
        <f>4171</f>
        <v>4171</v>
      </c>
      <c r="D12" s="21">
        <f t="shared" si="1"/>
        <v>118747</v>
      </c>
      <c r="E12" s="21">
        <f t="shared" si="2"/>
        <v>115.9638671875</v>
      </c>
      <c r="H12" s="21" t="s">
        <v>6</v>
      </c>
      <c r="I12" s="21" t="s">
        <v>7</v>
      </c>
      <c r="J12" s="21" t="s">
        <v>8</v>
      </c>
    </row>
    <row r="13">
      <c r="A13" s="21">
        <f>4722</f>
        <v>4722</v>
      </c>
      <c r="B13" s="21">
        <f t="shared" si="0"/>
        <v>0</v>
      </c>
      <c r="C13" s="21">
        <f>4395</f>
        <v>4395</v>
      </c>
      <c r="D13" s="21">
        <f t="shared" si="1"/>
        <v>118747</v>
      </c>
      <c r="E13" s="21">
        <f t="shared" si="2"/>
        <v>115.9638671875</v>
      </c>
      <c r="H13" s="21">
        <f>AVERAGE(E9:E17)</f>
        <v>115.955512152778</v>
      </c>
      <c r="I13" s="21">
        <f>MAX(E2:E146)</f>
        <v>132.078125</v>
      </c>
      <c r="J13" s="21">
        <v>132</v>
      </c>
    </row>
    <row r="14">
      <c r="A14" s="21">
        <f>4962</f>
        <v>4962</v>
      </c>
      <c r="B14" s="21">
        <f t="shared" si="0"/>
        <v>0</v>
      </c>
      <c r="C14" s="21">
        <f>4697</f>
        <v>4697</v>
      </c>
      <c r="D14" s="21">
        <f t="shared" si="1"/>
        <v>118747</v>
      </c>
      <c r="E14" s="21">
        <f t="shared" si="2"/>
        <v>115.9638671875</v>
      </c>
    </row>
    <row r="15">
      <c r="A15" s="21">
        <f>5254</f>
        <v>5254</v>
      </c>
      <c r="B15" s="21">
        <f t="shared" si="0"/>
        <v>0</v>
      </c>
      <c r="C15" s="21">
        <f>4949</f>
        <v>4949</v>
      </c>
      <c r="D15" s="21">
        <f t="shared" si="1"/>
        <v>118747</v>
      </c>
      <c r="E15" s="21">
        <f t="shared" si="2"/>
        <v>115.9638671875</v>
      </c>
    </row>
    <row r="16">
      <c r="A16" s="21">
        <f>5543</f>
        <v>5543</v>
      </c>
      <c r="B16" s="21">
        <f t="shared" si="0"/>
        <v>0</v>
      </c>
      <c r="C16" s="21">
        <f>5223</f>
        <v>5223</v>
      </c>
      <c r="D16" s="21">
        <f t="shared" si="1"/>
        <v>118747</v>
      </c>
      <c r="E16" s="21">
        <f t="shared" si="2"/>
        <v>115.9638671875</v>
      </c>
    </row>
    <row r="17">
      <c r="A17" s="21">
        <f>5843</f>
        <v>5843</v>
      </c>
      <c r="B17" s="21">
        <f t="shared" si="0"/>
        <v>0</v>
      </c>
      <c r="C17" s="21">
        <f>5497</f>
        <v>5497</v>
      </c>
      <c r="D17" s="21">
        <f t="shared" si="1"/>
        <v>118747</v>
      </c>
      <c r="E17" s="21">
        <f t="shared" si="2"/>
        <v>115.9638671875</v>
      </c>
    </row>
    <row r="18">
      <c r="A18" s="21">
        <f>6156</f>
        <v>6156</v>
      </c>
      <c r="B18" s="21">
        <f>13</f>
        <v>13</v>
      </c>
      <c r="C18" s="21">
        <f>5794</f>
        <v>5794</v>
      </c>
      <c r="D18" s="21">
        <f t="shared" si="1"/>
        <v>118747</v>
      </c>
      <c r="E18" s="21">
        <f t="shared" si="2"/>
        <v>115.9638671875</v>
      </c>
    </row>
    <row r="19">
      <c r="A19" s="21">
        <f>6352</f>
        <v>6352</v>
      </c>
      <c r="B19" s="21">
        <f>0</f>
        <v>0</v>
      </c>
      <c r="C19" s="21">
        <f>6073</f>
        <v>6073</v>
      </c>
      <c r="D19" s="21">
        <f>118987</f>
        <v>118987</v>
      </c>
      <c r="E19" s="21">
        <f>116.1982421875</f>
        <v>116.1982421875</v>
      </c>
    </row>
    <row r="20">
      <c r="A20" s="21">
        <f>6637</f>
        <v>6637</v>
      </c>
      <c r="B20" s="21">
        <f>50</f>
        <v>50</v>
      </c>
      <c r="C20" s="21">
        <f>6305</f>
        <v>6305</v>
      </c>
      <c r="D20" s="21">
        <f>120520</f>
        <v>120520</v>
      </c>
      <c r="E20" s="21">
        <f>117.6953125</f>
        <v>117.6953125</v>
      </c>
    </row>
    <row r="21">
      <c r="A21" s="21">
        <f>6841</f>
        <v>6841</v>
      </c>
      <c r="B21" s="21">
        <f>13</f>
        <v>13</v>
      </c>
      <c r="C21" s="21">
        <f>6589</f>
        <v>6589</v>
      </c>
      <c r="D21" s="21">
        <f>121464</f>
        <v>121464</v>
      </c>
      <c r="E21" s="21">
        <f>118.6171875</f>
        <v>118.6171875</v>
      </c>
    </row>
    <row r="22">
      <c r="A22" s="21">
        <f>7087</f>
        <v>7087</v>
      </c>
      <c r="B22" s="21">
        <f>2</f>
        <v>2</v>
      </c>
      <c r="C22" s="21">
        <f>6829</f>
        <v>6829</v>
      </c>
      <c r="D22" s="21">
        <f>129172</f>
        <v>129172</v>
      </c>
      <c r="E22" s="21">
        <f>126.14453125</f>
        <v>126.14453125</v>
      </c>
    </row>
    <row r="23">
      <c r="A23" s="21">
        <f>7336</f>
        <v>7336</v>
      </c>
      <c r="B23" s="21">
        <f t="shared" ref="B23:B32" si="3">0</f>
        <v>0</v>
      </c>
      <c r="C23" s="21">
        <f>7068</f>
        <v>7068</v>
      </c>
      <c r="D23" s="21">
        <f>129190</f>
        <v>129190</v>
      </c>
      <c r="E23" s="21">
        <f>126.162109375</f>
        <v>126.162109375</v>
      </c>
    </row>
    <row r="24">
      <c r="A24" s="21">
        <f>7590</f>
        <v>7590</v>
      </c>
      <c r="B24" s="21">
        <f t="shared" si="3"/>
        <v>0</v>
      </c>
      <c r="C24" s="21">
        <f>7363</f>
        <v>7363</v>
      </c>
      <c r="D24" s="21">
        <f>129170</f>
        <v>129170</v>
      </c>
      <c r="E24" s="21">
        <f>126.142578125</f>
        <v>126.142578125</v>
      </c>
    </row>
    <row r="25">
      <c r="A25" s="21">
        <f>7852</f>
        <v>7852</v>
      </c>
      <c r="B25" s="21">
        <f t="shared" si="3"/>
        <v>0</v>
      </c>
      <c r="C25" s="21">
        <f>7591</f>
        <v>7591</v>
      </c>
      <c r="D25" s="21">
        <f t="shared" ref="D25:D32" si="4">129174</f>
        <v>129174</v>
      </c>
      <c r="E25" s="21">
        <f t="shared" ref="E25:E32" si="5">126.146484375</f>
        <v>126.146484375</v>
      </c>
    </row>
    <row r="26">
      <c r="A26" s="21">
        <f>8095</f>
        <v>8095</v>
      </c>
      <c r="B26" s="21">
        <f t="shared" si="3"/>
        <v>0</v>
      </c>
      <c r="C26" s="21">
        <f>7826</f>
        <v>7826</v>
      </c>
      <c r="D26" s="21">
        <f t="shared" si="4"/>
        <v>129174</v>
      </c>
      <c r="E26" s="21">
        <f t="shared" si="5"/>
        <v>126.146484375</v>
      </c>
    </row>
    <row r="27">
      <c r="A27" s="21">
        <f>8354</f>
        <v>8354</v>
      </c>
      <c r="B27" s="21">
        <f t="shared" si="3"/>
        <v>0</v>
      </c>
      <c r="C27" s="21">
        <f>8073</f>
        <v>8073</v>
      </c>
      <c r="D27" s="21">
        <f t="shared" si="4"/>
        <v>129174</v>
      </c>
      <c r="E27" s="21">
        <f t="shared" si="5"/>
        <v>126.146484375</v>
      </c>
    </row>
    <row r="28">
      <c r="A28" s="21">
        <f>8610</f>
        <v>8610</v>
      </c>
      <c r="B28" s="21">
        <f t="shared" si="3"/>
        <v>0</v>
      </c>
      <c r="C28" s="21">
        <f>8313</f>
        <v>8313</v>
      </c>
      <c r="D28" s="21">
        <f t="shared" si="4"/>
        <v>129174</v>
      </c>
      <c r="E28" s="21">
        <f t="shared" si="5"/>
        <v>126.146484375</v>
      </c>
    </row>
    <row r="29">
      <c r="A29" s="21">
        <f>8851</f>
        <v>8851</v>
      </c>
      <c r="B29" s="21">
        <f t="shared" si="3"/>
        <v>0</v>
      </c>
      <c r="C29" s="21">
        <f>8567</f>
        <v>8567</v>
      </c>
      <c r="D29" s="21">
        <f t="shared" si="4"/>
        <v>129174</v>
      </c>
      <c r="E29" s="21">
        <f t="shared" si="5"/>
        <v>126.146484375</v>
      </c>
    </row>
    <row r="30">
      <c r="A30" s="21">
        <f>9110</f>
        <v>9110</v>
      </c>
      <c r="B30" s="21">
        <f t="shared" si="3"/>
        <v>0</v>
      </c>
      <c r="C30" s="21">
        <f>8842</f>
        <v>8842</v>
      </c>
      <c r="D30" s="21">
        <f t="shared" si="4"/>
        <v>129174</v>
      </c>
      <c r="E30" s="21">
        <f t="shared" si="5"/>
        <v>126.146484375</v>
      </c>
    </row>
    <row r="31">
      <c r="A31" s="21">
        <f>9365</f>
        <v>9365</v>
      </c>
      <c r="B31" s="21">
        <f t="shared" si="3"/>
        <v>0</v>
      </c>
      <c r="C31" s="21">
        <f>9068</f>
        <v>9068</v>
      </c>
      <c r="D31" s="21">
        <f t="shared" si="4"/>
        <v>129174</v>
      </c>
      <c r="E31" s="21">
        <f t="shared" si="5"/>
        <v>126.146484375</v>
      </c>
    </row>
    <row r="32">
      <c r="A32" s="21">
        <f>9635</f>
        <v>9635</v>
      </c>
      <c r="B32" s="21">
        <f t="shared" si="3"/>
        <v>0</v>
      </c>
      <c r="C32" s="21">
        <f>9347</f>
        <v>9347</v>
      </c>
      <c r="D32" s="21">
        <f t="shared" si="4"/>
        <v>129174</v>
      </c>
      <c r="E32" s="21">
        <f t="shared" si="5"/>
        <v>126.146484375</v>
      </c>
    </row>
    <row r="33">
      <c r="A33" s="21">
        <f>9917</f>
        <v>9917</v>
      </c>
      <c r="B33" s="21">
        <f>10</f>
        <v>10</v>
      </c>
      <c r="C33" s="21">
        <f>9617</f>
        <v>9617</v>
      </c>
      <c r="D33" s="21">
        <f>129302</f>
        <v>129302</v>
      </c>
      <c r="E33" s="21">
        <f>126.271484375</f>
        <v>126.271484375</v>
      </c>
    </row>
    <row r="34">
      <c r="A34" s="21">
        <f>10186</f>
        <v>10186</v>
      </c>
      <c r="B34" s="21">
        <f>13</f>
        <v>13</v>
      </c>
      <c r="C34" s="21">
        <f>9933</f>
        <v>9933</v>
      </c>
      <c r="D34" s="21">
        <f>129779</f>
        <v>129779</v>
      </c>
      <c r="E34" s="21">
        <f>126.7373046875</f>
        <v>126.7373046875</v>
      </c>
    </row>
    <row r="35">
      <c r="A35" s="21">
        <f>10443</f>
        <v>10443</v>
      </c>
      <c r="B35" s="21">
        <f>0</f>
        <v>0</v>
      </c>
      <c r="C35" s="21">
        <f>10170</f>
        <v>10170</v>
      </c>
      <c r="D35" s="21">
        <f>129844</f>
        <v>129844</v>
      </c>
      <c r="E35" s="21">
        <f>126.80078125</f>
        <v>126.80078125</v>
      </c>
    </row>
    <row r="36">
      <c r="A36" s="21">
        <f>10696</f>
        <v>10696</v>
      </c>
      <c r="B36" s="21">
        <f>0</f>
        <v>0</v>
      </c>
      <c r="C36" s="21">
        <f>10409</f>
        <v>10409</v>
      </c>
      <c r="D36" s="21">
        <f>130044</f>
        <v>130044</v>
      </c>
      <c r="E36" s="21">
        <f>126.99609375</f>
        <v>126.99609375</v>
      </c>
    </row>
    <row r="37">
      <c r="A37" s="21">
        <f>10923</f>
        <v>10923</v>
      </c>
      <c r="B37" s="21">
        <f>0</f>
        <v>0</v>
      </c>
      <c r="C37" s="21">
        <f>10673</f>
        <v>10673</v>
      </c>
      <c r="D37" s="21">
        <f>130044</f>
        <v>130044</v>
      </c>
      <c r="E37" s="21">
        <f>126.99609375</f>
        <v>126.99609375</v>
      </c>
    </row>
    <row r="38">
      <c r="A38" s="21">
        <f>11177</f>
        <v>11177</v>
      </c>
      <c r="B38" s="21">
        <f>0</f>
        <v>0</v>
      </c>
      <c r="C38" s="21">
        <f>10871</f>
        <v>10871</v>
      </c>
      <c r="D38" s="21">
        <f>130044</f>
        <v>130044</v>
      </c>
      <c r="E38" s="21">
        <f>126.99609375</f>
        <v>126.99609375</v>
      </c>
    </row>
    <row r="39">
      <c r="A39" s="21">
        <f>11415</f>
        <v>11415</v>
      </c>
      <c r="B39" s="21">
        <f>0</f>
        <v>0</v>
      </c>
      <c r="C39" s="21">
        <f>11121</f>
        <v>11121</v>
      </c>
      <c r="D39" s="21">
        <f>130044</f>
        <v>130044</v>
      </c>
      <c r="E39" s="21">
        <f>126.99609375</f>
        <v>126.99609375</v>
      </c>
    </row>
    <row r="40">
      <c r="A40" s="21">
        <f>11665</f>
        <v>11665</v>
      </c>
      <c r="B40" s="21">
        <f>0</f>
        <v>0</v>
      </c>
      <c r="C40" s="21">
        <f>11366</f>
        <v>11366</v>
      </c>
      <c r="D40" s="21">
        <f>130044</f>
        <v>130044</v>
      </c>
      <c r="E40" s="21">
        <f>126.99609375</f>
        <v>126.99609375</v>
      </c>
    </row>
    <row r="41">
      <c r="A41" s="21">
        <f>11960</f>
        <v>11960</v>
      </c>
      <c r="B41" s="21">
        <f>9</f>
        <v>9</v>
      </c>
      <c r="C41" s="21">
        <f>11644</f>
        <v>11644</v>
      </c>
      <c r="D41" s="21">
        <f>130044</f>
        <v>130044</v>
      </c>
      <c r="E41" s="21">
        <f>126.99609375</f>
        <v>126.99609375</v>
      </c>
    </row>
    <row r="42">
      <c r="A42" s="21">
        <f>12199</f>
        <v>12199</v>
      </c>
      <c r="B42" s="21">
        <f t="shared" ref="B42:B52" si="6">0</f>
        <v>0</v>
      </c>
      <c r="C42" s="21">
        <f>11936</f>
        <v>11936</v>
      </c>
      <c r="D42" s="21">
        <f>130076</f>
        <v>130076</v>
      </c>
      <c r="E42" s="21">
        <f>127.02734375</f>
        <v>127.02734375</v>
      </c>
    </row>
    <row r="43">
      <c r="A43" s="21">
        <f>12454</f>
        <v>12454</v>
      </c>
      <c r="B43" s="21">
        <f t="shared" si="6"/>
        <v>0</v>
      </c>
      <c r="C43" s="21">
        <f>12190</f>
        <v>12190</v>
      </c>
      <c r="D43" s="21">
        <f>130256</f>
        <v>130256</v>
      </c>
      <c r="E43" s="21">
        <f>127.203125</f>
        <v>127.203125</v>
      </c>
    </row>
    <row r="44">
      <c r="A44" s="21">
        <f>12710</f>
        <v>12710</v>
      </c>
      <c r="B44" s="21">
        <f t="shared" si="6"/>
        <v>0</v>
      </c>
      <c r="C44" s="21">
        <f>12444</f>
        <v>12444</v>
      </c>
      <c r="D44" s="21">
        <f>130256</f>
        <v>130256</v>
      </c>
      <c r="E44" s="21">
        <f>127.203125</f>
        <v>127.203125</v>
      </c>
    </row>
    <row r="45">
      <c r="A45" s="21">
        <f>12962</f>
        <v>12962</v>
      </c>
      <c r="B45" s="21">
        <f t="shared" si="6"/>
        <v>0</v>
      </c>
      <c r="C45" s="21">
        <f>12678</f>
        <v>12678</v>
      </c>
      <c r="D45" s="21">
        <f>130256</f>
        <v>130256</v>
      </c>
      <c r="E45" s="21">
        <f>127.203125</f>
        <v>127.203125</v>
      </c>
    </row>
    <row r="46">
      <c r="A46" s="21">
        <f>13197</f>
        <v>13197</v>
      </c>
      <c r="B46" s="21">
        <f t="shared" si="6"/>
        <v>0</v>
      </c>
      <c r="C46" s="21">
        <f>12939</f>
        <v>12939</v>
      </c>
      <c r="D46" s="21">
        <f>130256</f>
        <v>130256</v>
      </c>
      <c r="E46" s="21">
        <f>127.203125</f>
        <v>127.203125</v>
      </c>
    </row>
    <row r="47">
      <c r="A47" s="21">
        <f>13444</f>
        <v>13444</v>
      </c>
      <c r="B47" s="21">
        <f t="shared" si="6"/>
        <v>0</v>
      </c>
      <c r="C47" s="21">
        <f>13189</f>
        <v>13189</v>
      </c>
      <c r="D47" s="21">
        <f>130262</f>
        <v>130262</v>
      </c>
      <c r="E47" s="21">
        <f>127.208984375</f>
        <v>127.208984375</v>
      </c>
    </row>
    <row r="48">
      <c r="A48" s="21">
        <f>13709</f>
        <v>13709</v>
      </c>
      <c r="B48" s="21">
        <f t="shared" si="6"/>
        <v>0</v>
      </c>
      <c r="C48" s="21">
        <f>13434</f>
        <v>13434</v>
      </c>
      <c r="D48" s="21">
        <f>130262</f>
        <v>130262</v>
      </c>
      <c r="E48" s="21">
        <f>127.208984375</f>
        <v>127.208984375</v>
      </c>
    </row>
    <row r="49">
      <c r="A49" s="21">
        <f>13961</f>
        <v>13961</v>
      </c>
      <c r="B49" s="21">
        <f t="shared" si="6"/>
        <v>0</v>
      </c>
      <c r="C49" s="21">
        <f>13693</f>
        <v>13693</v>
      </c>
      <c r="D49" s="21">
        <f>130262</f>
        <v>130262</v>
      </c>
      <c r="E49" s="21">
        <f>127.208984375</f>
        <v>127.208984375</v>
      </c>
    </row>
    <row r="50">
      <c r="A50" s="21">
        <f>14216</f>
        <v>14216</v>
      </c>
      <c r="B50" s="21">
        <f t="shared" si="6"/>
        <v>0</v>
      </c>
      <c r="C50" s="21">
        <f>13926</f>
        <v>13926</v>
      </c>
      <c r="D50" s="21">
        <f>130262</f>
        <v>130262</v>
      </c>
      <c r="E50" s="21">
        <f>127.208984375</f>
        <v>127.208984375</v>
      </c>
    </row>
    <row r="51">
      <c r="A51" s="21">
        <f>14492</f>
        <v>14492</v>
      </c>
      <c r="B51" s="21">
        <f t="shared" si="6"/>
        <v>0</v>
      </c>
      <c r="C51" s="21">
        <f>14176</f>
        <v>14176</v>
      </c>
      <c r="D51" s="21">
        <f>130262</f>
        <v>130262</v>
      </c>
      <c r="E51" s="21">
        <f>127.208984375</f>
        <v>127.208984375</v>
      </c>
    </row>
    <row r="52">
      <c r="A52" s="21">
        <f>14746</f>
        <v>14746</v>
      </c>
      <c r="B52" s="21">
        <f t="shared" si="6"/>
        <v>0</v>
      </c>
      <c r="C52" s="21">
        <f>14455</f>
        <v>14455</v>
      </c>
      <c r="D52" s="21">
        <f>130262</f>
        <v>130262</v>
      </c>
      <c r="E52" s="21">
        <f>127.208984375</f>
        <v>127.208984375</v>
      </c>
    </row>
    <row r="53">
      <c r="A53" s="21">
        <f>15012</f>
        <v>15012</v>
      </c>
      <c r="B53" s="21">
        <f>14</f>
        <v>14</v>
      </c>
      <c r="C53" s="21">
        <f>14716</f>
        <v>14716</v>
      </c>
      <c r="D53" s="21">
        <f>130262</f>
        <v>130262</v>
      </c>
      <c r="E53" s="21">
        <f>127.208984375</f>
        <v>127.208984375</v>
      </c>
    </row>
    <row r="54">
      <c r="A54" s="21">
        <f>15285</f>
        <v>15285</v>
      </c>
      <c r="B54" s="21">
        <f>11</f>
        <v>11</v>
      </c>
      <c r="C54" s="21">
        <f>15013</f>
        <v>15013</v>
      </c>
      <c r="D54" s="21">
        <f>130564</f>
        <v>130564</v>
      </c>
      <c r="E54" s="21">
        <f>127.50390625</f>
        <v>127.50390625</v>
      </c>
    </row>
    <row r="55">
      <c r="A55" s="21">
        <f>15572</f>
        <v>15572</v>
      </c>
      <c r="B55" s="21">
        <f t="shared" ref="B55:B64" si="7">0</f>
        <v>0</v>
      </c>
      <c r="C55" s="21">
        <f>15255</f>
        <v>15255</v>
      </c>
      <c r="D55" s="21">
        <f>131570</f>
        <v>131570</v>
      </c>
      <c r="E55" s="21">
        <f>128.486328125</f>
        <v>128.486328125</v>
      </c>
    </row>
    <row r="56">
      <c r="A56" s="21">
        <f>15822</f>
        <v>15822</v>
      </c>
      <c r="B56" s="21">
        <f t="shared" si="7"/>
        <v>0</v>
      </c>
      <c r="C56" s="21">
        <f>15528</f>
        <v>15528</v>
      </c>
      <c r="D56" s="21">
        <f>131658</f>
        <v>131658</v>
      </c>
      <c r="E56" s="21">
        <f>128.572265625</f>
        <v>128.572265625</v>
      </c>
    </row>
    <row r="57">
      <c r="A57" s="21">
        <f>16076</f>
        <v>16076</v>
      </c>
      <c r="B57" s="21">
        <f t="shared" si="7"/>
        <v>0</v>
      </c>
      <c r="C57" s="21">
        <f>15794</f>
        <v>15794</v>
      </c>
      <c r="D57" s="21">
        <f t="shared" ref="D57:D65" si="8">131678</f>
        <v>131678</v>
      </c>
      <c r="E57" s="21">
        <f t="shared" ref="E57:E65" si="9">128.591796875</f>
        <v>128.591796875</v>
      </c>
    </row>
    <row r="58">
      <c r="A58" s="21">
        <f>16333</f>
        <v>16333</v>
      </c>
      <c r="B58" s="21">
        <f t="shared" si="7"/>
        <v>0</v>
      </c>
      <c r="C58" s="21">
        <f>16034</f>
        <v>16034</v>
      </c>
      <c r="D58" s="21">
        <f t="shared" si="8"/>
        <v>131678</v>
      </c>
      <c r="E58" s="21">
        <f t="shared" si="9"/>
        <v>128.591796875</v>
      </c>
    </row>
    <row r="59">
      <c r="A59" s="21">
        <f>16604</f>
        <v>16604</v>
      </c>
      <c r="B59" s="21">
        <f t="shared" si="7"/>
        <v>0</v>
      </c>
      <c r="C59" s="21">
        <f>16306</f>
        <v>16306</v>
      </c>
      <c r="D59" s="21">
        <f t="shared" si="8"/>
        <v>131678</v>
      </c>
      <c r="E59" s="21">
        <f t="shared" si="9"/>
        <v>128.591796875</v>
      </c>
    </row>
    <row r="60">
      <c r="A60" s="21">
        <f>16863</f>
        <v>16863</v>
      </c>
      <c r="B60" s="21">
        <f t="shared" si="7"/>
        <v>0</v>
      </c>
      <c r="C60" s="21">
        <f>16576</f>
        <v>16576</v>
      </c>
      <c r="D60" s="21">
        <f t="shared" si="8"/>
        <v>131678</v>
      </c>
      <c r="E60" s="21">
        <f t="shared" si="9"/>
        <v>128.591796875</v>
      </c>
    </row>
    <row r="61">
      <c r="A61" s="21">
        <f>17121</f>
        <v>17121</v>
      </c>
      <c r="B61" s="21">
        <f t="shared" si="7"/>
        <v>0</v>
      </c>
      <c r="C61" s="21">
        <f>16830</f>
        <v>16830</v>
      </c>
      <c r="D61" s="21">
        <f t="shared" si="8"/>
        <v>131678</v>
      </c>
      <c r="E61" s="21">
        <f t="shared" si="9"/>
        <v>128.591796875</v>
      </c>
    </row>
    <row r="62">
      <c r="A62" s="21">
        <f>17393</f>
        <v>17393</v>
      </c>
      <c r="B62" s="21">
        <f t="shared" si="7"/>
        <v>0</v>
      </c>
      <c r="C62" s="21">
        <f>17092</f>
        <v>17092</v>
      </c>
      <c r="D62" s="21">
        <f t="shared" si="8"/>
        <v>131678</v>
      </c>
      <c r="E62" s="21">
        <f t="shared" si="9"/>
        <v>128.591796875</v>
      </c>
    </row>
    <row r="63">
      <c r="A63" s="21">
        <f>17631</f>
        <v>17631</v>
      </c>
      <c r="B63" s="21">
        <f t="shared" si="7"/>
        <v>0</v>
      </c>
      <c r="C63" s="21">
        <f>17364</f>
        <v>17364</v>
      </c>
      <c r="D63" s="21">
        <f t="shared" si="8"/>
        <v>131678</v>
      </c>
      <c r="E63" s="21">
        <f t="shared" si="9"/>
        <v>128.591796875</v>
      </c>
    </row>
    <row r="64">
      <c r="A64" s="21">
        <f>17873</f>
        <v>17873</v>
      </c>
      <c r="B64" s="21">
        <f t="shared" si="7"/>
        <v>0</v>
      </c>
      <c r="C64" s="21">
        <f>17607</f>
        <v>17607</v>
      </c>
      <c r="D64" s="21">
        <f t="shared" si="8"/>
        <v>131678</v>
      </c>
      <c r="E64" s="21">
        <f t="shared" si="9"/>
        <v>128.591796875</v>
      </c>
    </row>
    <row r="65">
      <c r="A65" s="21">
        <f>18143</f>
        <v>18143</v>
      </c>
      <c r="B65" s="21">
        <f>19</f>
        <v>19</v>
      </c>
      <c r="C65" s="21">
        <f>17855</f>
        <v>17855</v>
      </c>
      <c r="D65" s="21">
        <f t="shared" si="8"/>
        <v>131678</v>
      </c>
      <c r="E65" s="21">
        <f t="shared" si="9"/>
        <v>128.591796875</v>
      </c>
    </row>
    <row r="66">
      <c r="A66" s="21">
        <f>18413</f>
        <v>18413</v>
      </c>
      <c r="B66" s="21">
        <f>9</f>
        <v>9</v>
      </c>
      <c r="C66" s="21">
        <f>18134</f>
        <v>18134</v>
      </c>
      <c r="D66" s="21">
        <f>131886</f>
        <v>131886</v>
      </c>
      <c r="E66" s="21">
        <f>128.794921875</f>
        <v>128.794921875</v>
      </c>
    </row>
    <row r="67">
      <c r="A67" s="21">
        <f>18663</f>
        <v>18663</v>
      </c>
      <c r="B67" s="21">
        <f t="shared" ref="B67:B76" si="10">0</f>
        <v>0</v>
      </c>
      <c r="C67" s="21">
        <f>18404</f>
        <v>18404</v>
      </c>
      <c r="D67" s="21">
        <f>132892</f>
        <v>132892</v>
      </c>
      <c r="E67" s="21">
        <f>129.77734375</f>
        <v>129.77734375</v>
      </c>
    </row>
    <row r="68">
      <c r="A68" s="21">
        <f>18924</f>
        <v>18924</v>
      </c>
      <c r="B68" s="21">
        <f t="shared" si="10"/>
        <v>0</v>
      </c>
      <c r="C68" s="21">
        <f>18639</f>
        <v>18639</v>
      </c>
      <c r="D68" s="21">
        <f t="shared" ref="D68:D77" si="11">132964</f>
        <v>132964</v>
      </c>
      <c r="E68" s="21">
        <f t="shared" ref="E68:E77" si="12">129.84765625</f>
        <v>129.84765625</v>
      </c>
    </row>
    <row r="69">
      <c r="A69" s="21">
        <f>19185</f>
        <v>19185</v>
      </c>
      <c r="B69" s="21">
        <f t="shared" si="10"/>
        <v>0</v>
      </c>
      <c r="C69" s="21">
        <f>18893</f>
        <v>18893</v>
      </c>
      <c r="D69" s="21">
        <f t="shared" si="11"/>
        <v>132964</v>
      </c>
      <c r="E69" s="21">
        <f t="shared" si="12"/>
        <v>129.84765625</v>
      </c>
    </row>
    <row r="70">
      <c r="A70" s="21">
        <f>19432</f>
        <v>19432</v>
      </c>
      <c r="B70" s="21">
        <f t="shared" si="10"/>
        <v>0</v>
      </c>
      <c r="C70" s="21">
        <f>19163</f>
        <v>19163</v>
      </c>
      <c r="D70" s="21">
        <f t="shared" si="11"/>
        <v>132964</v>
      </c>
      <c r="E70" s="21">
        <f t="shared" si="12"/>
        <v>129.84765625</v>
      </c>
    </row>
    <row r="71">
      <c r="A71" s="21">
        <f>19670</f>
        <v>19670</v>
      </c>
      <c r="B71" s="21">
        <f t="shared" si="10"/>
        <v>0</v>
      </c>
      <c r="C71" s="21">
        <f>19412</f>
        <v>19412</v>
      </c>
      <c r="D71" s="21">
        <f t="shared" si="11"/>
        <v>132964</v>
      </c>
      <c r="E71" s="21">
        <f t="shared" si="12"/>
        <v>129.84765625</v>
      </c>
    </row>
    <row r="72">
      <c r="A72" s="21">
        <f>19918</f>
        <v>19918</v>
      </c>
      <c r="B72" s="21">
        <f t="shared" si="10"/>
        <v>0</v>
      </c>
      <c r="C72" s="21">
        <f>19654</f>
        <v>19654</v>
      </c>
      <c r="D72" s="21">
        <f t="shared" si="11"/>
        <v>132964</v>
      </c>
      <c r="E72" s="21">
        <f t="shared" si="12"/>
        <v>129.84765625</v>
      </c>
    </row>
    <row r="73">
      <c r="A73" s="21">
        <f>20192</f>
        <v>20192</v>
      </c>
      <c r="B73" s="21">
        <f t="shared" si="10"/>
        <v>0</v>
      </c>
      <c r="C73" s="21">
        <f>19891</f>
        <v>19891</v>
      </c>
      <c r="D73" s="21">
        <f t="shared" si="11"/>
        <v>132964</v>
      </c>
      <c r="E73" s="21">
        <f t="shared" si="12"/>
        <v>129.84765625</v>
      </c>
    </row>
    <row r="74">
      <c r="A74" s="21">
        <f>20432</f>
        <v>20432</v>
      </c>
      <c r="B74" s="21">
        <f t="shared" si="10"/>
        <v>0</v>
      </c>
      <c r="C74" s="21">
        <f>20167</f>
        <v>20167</v>
      </c>
      <c r="D74" s="21">
        <f t="shared" si="11"/>
        <v>132964</v>
      </c>
      <c r="E74" s="21">
        <f t="shared" si="12"/>
        <v>129.84765625</v>
      </c>
    </row>
    <row r="75">
      <c r="A75" s="21">
        <f>20670</f>
        <v>20670</v>
      </c>
      <c r="B75" s="21">
        <f t="shared" si="10"/>
        <v>0</v>
      </c>
      <c r="C75" s="21">
        <f>20405</f>
        <v>20405</v>
      </c>
      <c r="D75" s="21">
        <f t="shared" si="11"/>
        <v>132964</v>
      </c>
      <c r="E75" s="21">
        <f t="shared" si="12"/>
        <v>129.84765625</v>
      </c>
    </row>
    <row r="76">
      <c r="A76" s="21">
        <f>20925</f>
        <v>20925</v>
      </c>
      <c r="B76" s="21">
        <f t="shared" si="10"/>
        <v>0</v>
      </c>
      <c r="C76" s="21">
        <f>20658</f>
        <v>20658</v>
      </c>
      <c r="D76" s="21">
        <f t="shared" si="11"/>
        <v>132964</v>
      </c>
      <c r="E76" s="21">
        <f t="shared" si="12"/>
        <v>129.84765625</v>
      </c>
    </row>
    <row r="77">
      <c r="A77" s="21">
        <f>21212</f>
        <v>21212</v>
      </c>
      <c r="B77" s="21">
        <f>28</f>
        <v>28</v>
      </c>
      <c r="C77" s="21">
        <f>20910</f>
        <v>20910</v>
      </c>
      <c r="D77" s="21">
        <f t="shared" si="11"/>
        <v>132964</v>
      </c>
      <c r="E77" s="21">
        <f t="shared" si="12"/>
        <v>129.84765625</v>
      </c>
    </row>
    <row r="78">
      <c r="A78" s="21">
        <f>21473</f>
        <v>21473</v>
      </c>
      <c r="B78" s="21">
        <f>5</f>
        <v>5</v>
      </c>
      <c r="C78" s="21">
        <f>21203</f>
        <v>21203</v>
      </c>
      <c r="D78" s="21">
        <f>133068</f>
        <v>133068</v>
      </c>
      <c r="E78" s="21">
        <f>129.94921875</f>
        <v>129.94921875</v>
      </c>
    </row>
    <row r="79">
      <c r="A79" s="21">
        <f>21748</f>
        <v>21748</v>
      </c>
      <c r="B79" s="21">
        <f t="shared" ref="B79:B88" si="13">0</f>
        <v>0</v>
      </c>
      <c r="C79" s="21">
        <f>21482</f>
        <v>21482</v>
      </c>
      <c r="D79" s="21">
        <f>133284</f>
        <v>133284</v>
      </c>
      <c r="E79" s="21">
        <f>130.16015625</f>
        <v>130.16015625</v>
      </c>
    </row>
    <row r="80">
      <c r="A80" s="21">
        <f>21962</f>
        <v>21962</v>
      </c>
      <c r="B80" s="21">
        <f t="shared" si="13"/>
        <v>0</v>
      </c>
      <c r="C80" s="21">
        <f>21727</f>
        <v>21727</v>
      </c>
      <c r="D80" s="21">
        <f>133288</f>
        <v>133288</v>
      </c>
      <c r="E80" s="21">
        <f>130.1640625</f>
        <v>130.1640625</v>
      </c>
    </row>
    <row r="81">
      <c r="A81" s="21">
        <f>22225</f>
        <v>22225</v>
      </c>
      <c r="B81" s="21">
        <f t="shared" si="13"/>
        <v>0</v>
      </c>
      <c r="C81" s="21">
        <f>21971</f>
        <v>21971</v>
      </c>
      <c r="D81" s="21">
        <f t="shared" ref="D81:D89" si="14">133292</f>
        <v>133292</v>
      </c>
      <c r="E81" s="21">
        <f t="shared" ref="E81:E89" si="15">130.16796875</f>
        <v>130.16796875</v>
      </c>
    </row>
    <row r="82">
      <c r="A82" s="21">
        <f>22472</f>
        <v>22472</v>
      </c>
      <c r="B82" s="21">
        <f t="shared" si="13"/>
        <v>0</v>
      </c>
      <c r="C82" s="21">
        <f>22216</f>
        <v>22216</v>
      </c>
      <c r="D82" s="21">
        <f t="shared" si="14"/>
        <v>133292</v>
      </c>
      <c r="E82" s="21">
        <f t="shared" si="15"/>
        <v>130.16796875</v>
      </c>
    </row>
    <row r="83">
      <c r="A83" s="21">
        <f>22738</f>
        <v>22738</v>
      </c>
      <c r="B83" s="21">
        <f t="shared" si="13"/>
        <v>0</v>
      </c>
      <c r="C83" s="21">
        <f>22469</f>
        <v>22469</v>
      </c>
      <c r="D83" s="21">
        <f t="shared" si="14"/>
        <v>133292</v>
      </c>
      <c r="E83" s="21">
        <f t="shared" si="15"/>
        <v>130.16796875</v>
      </c>
    </row>
    <row r="84">
      <c r="A84" s="21">
        <f>22988</f>
        <v>22988</v>
      </c>
      <c r="B84" s="21">
        <f t="shared" si="13"/>
        <v>0</v>
      </c>
      <c r="C84" s="21">
        <f>22728</f>
        <v>22728</v>
      </c>
      <c r="D84" s="21">
        <f t="shared" si="14"/>
        <v>133292</v>
      </c>
      <c r="E84" s="21">
        <f t="shared" si="15"/>
        <v>130.16796875</v>
      </c>
    </row>
    <row r="85">
      <c r="A85" s="21">
        <f>23253</f>
        <v>23253</v>
      </c>
      <c r="B85" s="21">
        <f t="shared" si="13"/>
        <v>0</v>
      </c>
      <c r="C85" s="21">
        <f>22971</f>
        <v>22971</v>
      </c>
      <c r="D85" s="21">
        <f t="shared" si="14"/>
        <v>133292</v>
      </c>
      <c r="E85" s="21">
        <f t="shared" si="15"/>
        <v>130.16796875</v>
      </c>
    </row>
    <row r="86">
      <c r="A86" s="21">
        <f>23509</f>
        <v>23509</v>
      </c>
      <c r="B86" s="21">
        <f t="shared" si="13"/>
        <v>0</v>
      </c>
      <c r="C86" s="21">
        <f>23235</f>
        <v>23235</v>
      </c>
      <c r="D86" s="21">
        <f t="shared" si="14"/>
        <v>133292</v>
      </c>
      <c r="E86" s="21">
        <f t="shared" si="15"/>
        <v>130.16796875</v>
      </c>
    </row>
    <row r="87">
      <c r="A87" s="21">
        <f>23745</f>
        <v>23745</v>
      </c>
      <c r="B87" s="21">
        <f t="shared" si="13"/>
        <v>0</v>
      </c>
      <c r="C87" s="21">
        <f>23487</f>
        <v>23487</v>
      </c>
      <c r="D87" s="21">
        <f t="shared" si="14"/>
        <v>133292</v>
      </c>
      <c r="E87" s="21">
        <f t="shared" si="15"/>
        <v>130.16796875</v>
      </c>
    </row>
    <row r="88">
      <c r="A88" s="21">
        <f>23999</f>
        <v>23999</v>
      </c>
      <c r="B88" s="21">
        <f t="shared" si="13"/>
        <v>0</v>
      </c>
      <c r="C88" s="21">
        <f>23725</f>
        <v>23725</v>
      </c>
      <c r="D88" s="21">
        <f t="shared" si="14"/>
        <v>133292</v>
      </c>
      <c r="E88" s="21">
        <f t="shared" si="15"/>
        <v>130.16796875</v>
      </c>
    </row>
    <row r="89">
      <c r="A89" s="21">
        <f>24303</f>
        <v>24303</v>
      </c>
      <c r="B89" s="21">
        <f>11</f>
        <v>11</v>
      </c>
      <c r="C89" s="21">
        <f>23979</f>
        <v>23979</v>
      </c>
      <c r="D89" s="21">
        <f t="shared" si="14"/>
        <v>133292</v>
      </c>
      <c r="E89" s="21">
        <f t="shared" si="15"/>
        <v>130.16796875</v>
      </c>
    </row>
    <row r="90">
      <c r="A90" s="21">
        <f>24559</f>
        <v>24559</v>
      </c>
      <c r="B90" s="21">
        <f>12</f>
        <v>12</v>
      </c>
      <c r="C90" s="21">
        <f>24280</f>
        <v>24280</v>
      </c>
      <c r="D90" s="21">
        <f>133313</f>
        <v>133313</v>
      </c>
      <c r="E90" s="21">
        <f>130.1884765625</f>
        <v>130.1884765625</v>
      </c>
    </row>
    <row r="91">
      <c r="A91" s="21">
        <f>24826</f>
        <v>24826</v>
      </c>
      <c r="B91" s="21">
        <f t="shared" ref="B91:B110" si="16">0</f>
        <v>0</v>
      </c>
      <c r="C91" s="21">
        <f>24556</f>
        <v>24556</v>
      </c>
      <c r="D91" s="21">
        <f>133546</f>
        <v>133546</v>
      </c>
      <c r="E91" s="21">
        <f>130.416015625</f>
        <v>130.416015625</v>
      </c>
    </row>
    <row r="92">
      <c r="A92" s="21">
        <f>25105</f>
        <v>25105</v>
      </c>
      <c r="B92" s="21">
        <f t="shared" si="16"/>
        <v>0</v>
      </c>
      <c r="C92" s="21">
        <f>24804</f>
        <v>24804</v>
      </c>
      <c r="D92" s="21">
        <f t="shared" ref="D92:D99" si="17">133610</f>
        <v>133610</v>
      </c>
      <c r="E92" s="21">
        <f t="shared" ref="E92:E99" si="18">130.478515625</f>
        <v>130.478515625</v>
      </c>
    </row>
    <row r="93">
      <c r="A93" s="21">
        <f>25358</f>
        <v>25358</v>
      </c>
      <c r="B93" s="21">
        <f t="shared" si="16"/>
        <v>0</v>
      </c>
      <c r="C93" s="21">
        <f>25092</f>
        <v>25092</v>
      </c>
      <c r="D93" s="21">
        <f t="shared" si="17"/>
        <v>133610</v>
      </c>
      <c r="E93" s="21">
        <f t="shared" si="18"/>
        <v>130.478515625</v>
      </c>
    </row>
    <row r="94">
      <c r="A94" s="21">
        <f>25592</f>
        <v>25592</v>
      </c>
      <c r="B94" s="21">
        <f t="shared" si="16"/>
        <v>0</v>
      </c>
      <c r="C94" s="21">
        <f>25356</f>
        <v>25356</v>
      </c>
      <c r="D94" s="21">
        <f t="shared" si="17"/>
        <v>133610</v>
      </c>
      <c r="E94" s="21">
        <f t="shared" si="18"/>
        <v>130.478515625</v>
      </c>
    </row>
    <row r="95">
      <c r="A95" s="21">
        <f>25858</f>
        <v>25858</v>
      </c>
      <c r="B95" s="21">
        <f t="shared" si="16"/>
        <v>0</v>
      </c>
      <c r="C95" s="21">
        <f>25593</f>
        <v>25593</v>
      </c>
      <c r="D95" s="21">
        <f t="shared" si="17"/>
        <v>133610</v>
      </c>
      <c r="E95" s="21">
        <f t="shared" si="18"/>
        <v>130.478515625</v>
      </c>
    </row>
    <row r="96">
      <c r="A96" s="21">
        <f>26125</f>
        <v>26125</v>
      </c>
      <c r="B96" s="21">
        <f t="shared" si="16"/>
        <v>0</v>
      </c>
      <c r="C96" s="21">
        <f>25865</f>
        <v>25865</v>
      </c>
      <c r="D96" s="21">
        <f t="shared" si="17"/>
        <v>133610</v>
      </c>
      <c r="E96" s="21">
        <f t="shared" si="18"/>
        <v>130.478515625</v>
      </c>
    </row>
    <row r="97">
      <c r="A97" s="21">
        <f>26378</f>
        <v>26378</v>
      </c>
      <c r="B97" s="21">
        <f t="shared" si="16"/>
        <v>0</v>
      </c>
      <c r="C97" s="21">
        <f>26150</f>
        <v>26150</v>
      </c>
      <c r="D97" s="21">
        <f t="shared" si="17"/>
        <v>133610</v>
      </c>
      <c r="E97" s="21">
        <f t="shared" si="18"/>
        <v>130.478515625</v>
      </c>
    </row>
    <row r="98">
      <c r="A98" s="21">
        <f>26644</f>
        <v>26644</v>
      </c>
      <c r="B98" s="21">
        <f t="shared" si="16"/>
        <v>0</v>
      </c>
      <c r="C98" s="21">
        <f>26387</f>
        <v>26387</v>
      </c>
      <c r="D98" s="21">
        <f t="shared" si="17"/>
        <v>133610</v>
      </c>
      <c r="E98" s="21">
        <f t="shared" si="18"/>
        <v>130.478515625</v>
      </c>
    </row>
    <row r="99">
      <c r="A99" s="21">
        <f>26906</f>
        <v>26906</v>
      </c>
      <c r="B99" s="21">
        <f t="shared" si="16"/>
        <v>0</v>
      </c>
      <c r="C99" s="21">
        <f>26617</f>
        <v>26617</v>
      </c>
      <c r="D99" s="21">
        <f t="shared" si="17"/>
        <v>133610</v>
      </c>
      <c r="E99" s="21">
        <f t="shared" si="18"/>
        <v>130.478515625</v>
      </c>
    </row>
    <row r="100">
      <c r="A100" s="21">
        <f>27163</f>
        <v>27163</v>
      </c>
      <c r="B100" s="21">
        <f t="shared" si="16"/>
        <v>0</v>
      </c>
      <c r="C100" s="21">
        <f>26893</f>
        <v>26893</v>
      </c>
      <c r="D100" s="21">
        <f>133614</f>
        <v>133614</v>
      </c>
      <c r="E100" s="21">
        <f>130.482421875</f>
        <v>130.482421875</v>
      </c>
    </row>
    <row r="101">
      <c r="A101" s="21">
        <f>27411</f>
        <v>27411</v>
      </c>
      <c r="B101" s="21">
        <f t="shared" si="16"/>
        <v>0</v>
      </c>
      <c r="C101" s="21">
        <f>27165</f>
        <v>27165</v>
      </c>
      <c r="D101" s="21">
        <f>133828</f>
        <v>133828</v>
      </c>
      <c r="E101" s="21">
        <f>130.69140625</f>
        <v>130.69140625</v>
      </c>
    </row>
    <row r="102">
      <c r="A102" s="21">
        <f>27684</f>
        <v>27684</v>
      </c>
      <c r="B102" s="21">
        <f t="shared" si="16"/>
        <v>0</v>
      </c>
      <c r="C102" s="21">
        <f>27434</f>
        <v>27434</v>
      </c>
      <c r="D102" s="21">
        <f>133864</f>
        <v>133864</v>
      </c>
      <c r="E102" s="21">
        <f>130.7265625</f>
        <v>130.7265625</v>
      </c>
    </row>
    <row r="103">
      <c r="A103" s="21">
        <f>27938</f>
        <v>27938</v>
      </c>
      <c r="B103" s="21">
        <f t="shared" si="16"/>
        <v>0</v>
      </c>
      <c r="C103" s="21">
        <f>27662</f>
        <v>27662</v>
      </c>
      <c r="D103" s="21">
        <f>133864</f>
        <v>133864</v>
      </c>
      <c r="E103" s="21">
        <f>130.7265625</f>
        <v>130.7265625</v>
      </c>
    </row>
    <row r="104">
      <c r="A104" s="21">
        <f>28237</f>
        <v>28237</v>
      </c>
      <c r="B104" s="21">
        <f t="shared" si="16"/>
        <v>0</v>
      </c>
      <c r="C104" s="21">
        <f>27923</f>
        <v>27923</v>
      </c>
      <c r="D104" s="21">
        <f>133864</f>
        <v>133864</v>
      </c>
      <c r="E104" s="21">
        <f>130.7265625</f>
        <v>130.7265625</v>
      </c>
    </row>
    <row r="105">
      <c r="A105" s="21">
        <f>28513</f>
        <v>28513</v>
      </c>
      <c r="B105" s="21">
        <f t="shared" si="16"/>
        <v>0</v>
      </c>
      <c r="C105" s="21">
        <f>28209</f>
        <v>28209</v>
      </c>
      <c r="D105" s="21">
        <f>133868</f>
        <v>133868</v>
      </c>
      <c r="E105" s="21">
        <f>130.73046875</f>
        <v>130.73046875</v>
      </c>
    </row>
    <row r="106">
      <c r="A106" s="21">
        <f>28744</f>
        <v>28744</v>
      </c>
      <c r="B106" s="21">
        <f t="shared" si="16"/>
        <v>0</v>
      </c>
      <c r="C106" s="21">
        <f>28486</f>
        <v>28486</v>
      </c>
      <c r="D106" s="21">
        <f>133868</f>
        <v>133868</v>
      </c>
      <c r="E106" s="21">
        <f>130.73046875</f>
        <v>130.73046875</v>
      </c>
    </row>
    <row r="107">
      <c r="A107" s="21">
        <f>28996</f>
        <v>28996</v>
      </c>
      <c r="B107" s="21">
        <f t="shared" si="16"/>
        <v>0</v>
      </c>
      <c r="C107" s="21">
        <f>28736</f>
        <v>28736</v>
      </c>
      <c r="D107" s="21">
        <f>133868</f>
        <v>133868</v>
      </c>
      <c r="E107" s="21">
        <f>130.73046875</f>
        <v>130.73046875</v>
      </c>
    </row>
    <row r="108">
      <c r="A108" s="21">
        <f>29251</f>
        <v>29251</v>
      </c>
      <c r="B108" s="21">
        <f t="shared" si="16"/>
        <v>0</v>
      </c>
      <c r="C108" s="21">
        <f>28994</f>
        <v>28994</v>
      </c>
      <c r="D108" s="21">
        <f>133868</f>
        <v>133868</v>
      </c>
      <c r="E108" s="21">
        <f>130.73046875</f>
        <v>130.73046875</v>
      </c>
    </row>
    <row r="109">
      <c r="A109" s="21">
        <f>29524</f>
        <v>29524</v>
      </c>
      <c r="B109" s="21">
        <f t="shared" si="16"/>
        <v>0</v>
      </c>
      <c r="C109" s="21">
        <f>29237</f>
        <v>29237</v>
      </c>
      <c r="D109" s="21">
        <f>133868</f>
        <v>133868</v>
      </c>
      <c r="E109" s="21">
        <f>130.73046875</f>
        <v>130.73046875</v>
      </c>
    </row>
    <row r="110">
      <c r="A110" s="21">
        <f>29772</f>
        <v>29772</v>
      </c>
      <c r="B110" s="21">
        <f t="shared" si="16"/>
        <v>0</v>
      </c>
      <c r="C110" s="21">
        <f>29512</f>
        <v>29512</v>
      </c>
      <c r="D110" s="21">
        <f>133868</f>
        <v>133868</v>
      </c>
      <c r="E110" s="21">
        <f>130.73046875</f>
        <v>130.73046875</v>
      </c>
    </row>
    <row r="111">
      <c r="A111" s="21">
        <f>30013</f>
        <v>30013</v>
      </c>
      <c r="B111" s="21">
        <f>3</f>
        <v>3</v>
      </c>
      <c r="C111" s="21">
        <f>29775</f>
        <v>29775</v>
      </c>
      <c r="D111" s="21">
        <f>133868</f>
        <v>133868</v>
      </c>
      <c r="E111" s="21">
        <f>130.73046875</f>
        <v>130.73046875</v>
      </c>
    </row>
    <row r="112">
      <c r="A112" s="21">
        <f>30254</f>
        <v>30254</v>
      </c>
      <c r="B112" s="21">
        <f>0</f>
        <v>0</v>
      </c>
      <c r="C112" s="21">
        <f>30040</f>
        <v>30040</v>
      </c>
      <c r="D112" s="21">
        <f>133880</f>
        <v>133880</v>
      </c>
      <c r="E112" s="21">
        <f>130.7421875</f>
        <v>130.7421875</v>
      </c>
    </row>
    <row r="113">
      <c r="A113" s="21">
        <f>30558</f>
        <v>30558</v>
      </c>
      <c r="B113" s="21">
        <f>0</f>
        <v>0</v>
      </c>
      <c r="C113" s="21">
        <f>30263</f>
        <v>30263</v>
      </c>
      <c r="D113" s="21">
        <f>133888</f>
        <v>133888</v>
      </c>
      <c r="E113" s="21">
        <f>130.75</f>
        <v>130.75</v>
      </c>
    </row>
    <row r="114">
      <c r="A114" s="21">
        <f>30796</f>
        <v>30796</v>
      </c>
      <c r="B114" s="21">
        <f>0</f>
        <v>0</v>
      </c>
      <c r="C114" s="21">
        <f>30528</f>
        <v>30528</v>
      </c>
      <c r="D114" s="21">
        <f>133888</f>
        <v>133888</v>
      </c>
      <c r="E114" s="21">
        <f>130.75</f>
        <v>130.75</v>
      </c>
    </row>
    <row r="115">
      <c r="A115" s="21">
        <f>31090</f>
        <v>31090</v>
      </c>
      <c r="B115" s="21">
        <f>27</f>
        <v>27</v>
      </c>
      <c r="C115" s="21">
        <f>30793</f>
        <v>30793</v>
      </c>
      <c r="D115" s="21">
        <f>133888</f>
        <v>133888</v>
      </c>
      <c r="E115" s="21">
        <f>130.75</f>
        <v>130.75</v>
      </c>
    </row>
    <row r="116">
      <c r="A116" s="21">
        <f>31387</f>
        <v>31387</v>
      </c>
      <c r="B116" s="21">
        <f>11</f>
        <v>11</v>
      </c>
      <c r="C116" s="21">
        <f>31059</f>
        <v>31059</v>
      </c>
      <c r="D116" s="21">
        <f>134072</f>
        <v>134072</v>
      </c>
      <c r="E116" s="21">
        <f>130.9296875</f>
        <v>130.9296875</v>
      </c>
    </row>
    <row r="117">
      <c r="A117" s="21">
        <f>31624</f>
        <v>31624</v>
      </c>
      <c r="B117" s="21">
        <f>0</f>
        <v>0</v>
      </c>
      <c r="C117" s="21">
        <f>31332</f>
        <v>31332</v>
      </c>
      <c r="D117" s="21">
        <f>134284</f>
        <v>134284</v>
      </c>
      <c r="E117" s="21">
        <f>131.13671875</f>
        <v>131.13671875</v>
      </c>
    </row>
    <row r="118">
      <c r="A118" s="21">
        <f>31874</f>
        <v>31874</v>
      </c>
      <c r="B118" s="21">
        <f>0</f>
        <v>0</v>
      </c>
      <c r="C118" s="21">
        <f>31601</f>
        <v>31601</v>
      </c>
      <c r="D118" s="21">
        <f>134320</f>
        <v>134320</v>
      </c>
      <c r="E118" s="21">
        <f>131.171875</f>
        <v>131.171875</v>
      </c>
    </row>
    <row r="119">
      <c r="A119" s="21">
        <f>32115</f>
        <v>32115</v>
      </c>
      <c r="B119" s="21">
        <f>0</f>
        <v>0</v>
      </c>
      <c r="C119" s="21">
        <f>31863</f>
        <v>31863</v>
      </c>
      <c r="D119" s="21">
        <f>134320</f>
        <v>134320</v>
      </c>
      <c r="E119" s="21">
        <f>131.171875</f>
        <v>131.171875</v>
      </c>
    </row>
    <row r="120">
      <c r="A120" s="21">
        <f>32384</f>
        <v>32384</v>
      </c>
      <c r="B120" s="21">
        <f>0</f>
        <v>0</v>
      </c>
      <c r="C120" s="21">
        <f>32119</f>
        <v>32119</v>
      </c>
      <c r="D120" s="21">
        <f>134320</f>
        <v>134320</v>
      </c>
      <c r="E120" s="21">
        <f>131.171875</f>
        <v>131.171875</v>
      </c>
    </row>
    <row r="121">
      <c r="A121" s="21">
        <f>32627</f>
        <v>32627</v>
      </c>
      <c r="B121" s="21">
        <f>0</f>
        <v>0</v>
      </c>
      <c r="C121" s="21">
        <f>32357</f>
        <v>32357</v>
      </c>
      <c r="D121" s="21">
        <f>134320</f>
        <v>134320</v>
      </c>
      <c r="E121" s="21">
        <f>131.171875</f>
        <v>131.171875</v>
      </c>
    </row>
    <row r="122">
      <c r="A122" s="21">
        <f>32895</f>
        <v>32895</v>
      </c>
      <c r="B122" s="21">
        <f>0</f>
        <v>0</v>
      </c>
      <c r="C122" s="21">
        <f>32608</f>
        <v>32608</v>
      </c>
      <c r="D122" s="21">
        <f>134320</f>
        <v>134320</v>
      </c>
      <c r="E122" s="21">
        <f>131.171875</f>
        <v>131.171875</v>
      </c>
    </row>
    <row r="123">
      <c r="A123" s="21">
        <f>33136</f>
        <v>33136</v>
      </c>
      <c r="B123" s="21">
        <f>3</f>
        <v>3</v>
      </c>
      <c r="C123" s="21">
        <f>32881</f>
        <v>32881</v>
      </c>
      <c r="D123" s="21">
        <f>134320</f>
        <v>134320</v>
      </c>
      <c r="E123" s="21">
        <f>131.171875</f>
        <v>131.171875</v>
      </c>
    </row>
    <row r="124">
      <c r="A124" s="21">
        <f>33382</f>
        <v>33382</v>
      </c>
      <c r="B124" s="21">
        <f>0</f>
        <v>0</v>
      </c>
      <c r="C124" s="21">
        <f>33122</f>
        <v>33122</v>
      </c>
      <c r="D124" s="21">
        <f>134320</f>
        <v>134320</v>
      </c>
      <c r="E124" s="21">
        <f>131.171875</f>
        <v>131.171875</v>
      </c>
    </row>
    <row r="125">
      <c r="A125" s="21">
        <f>33632</f>
        <v>33632</v>
      </c>
      <c r="B125" s="21">
        <f>0</f>
        <v>0</v>
      </c>
      <c r="C125" s="21">
        <f>33374</f>
        <v>33374</v>
      </c>
      <c r="D125" s="21">
        <f>134336</f>
        <v>134336</v>
      </c>
      <c r="E125" s="21">
        <f>131.1875</f>
        <v>131.1875</v>
      </c>
    </row>
    <row r="126">
      <c r="A126" s="21">
        <f>33914</f>
        <v>33914</v>
      </c>
      <c r="B126" s="21">
        <f>10</f>
        <v>10</v>
      </c>
      <c r="C126" s="21">
        <f>33641</f>
        <v>33641</v>
      </c>
      <c r="D126" s="21">
        <f>134336</f>
        <v>134336</v>
      </c>
      <c r="E126" s="21">
        <f>131.1875</f>
        <v>131.1875</v>
      </c>
    </row>
    <row r="127">
      <c r="A127" s="21">
        <f>34170</f>
        <v>34170</v>
      </c>
      <c r="B127" s="21">
        <f>9</f>
        <v>9</v>
      </c>
      <c r="C127" s="21">
        <f>33893</f>
        <v>33893</v>
      </c>
      <c r="D127" s="21">
        <f>134324</f>
        <v>134324</v>
      </c>
      <c r="E127" s="21">
        <f>131.17578125</f>
        <v>131.17578125</v>
      </c>
    </row>
    <row r="128">
      <c r="A128" s="21">
        <f>34433</f>
        <v>34433</v>
      </c>
      <c r="B128" s="21">
        <f>12</f>
        <v>12</v>
      </c>
      <c r="C128" s="21">
        <f>34160</f>
        <v>34160</v>
      </c>
      <c r="D128" s="21">
        <f>134848</f>
        <v>134848</v>
      </c>
      <c r="E128" s="21">
        <f>131.6875</f>
        <v>131.6875</v>
      </c>
    </row>
    <row r="129">
      <c r="A129" s="21">
        <f>34739</f>
        <v>34739</v>
      </c>
      <c r="B129" s="21">
        <f t="shared" ref="B129:B145" si="19">0</f>
        <v>0</v>
      </c>
      <c r="C129" s="21">
        <f>34456</f>
        <v>34456</v>
      </c>
      <c r="D129" s="21">
        <f>135246</f>
        <v>135246</v>
      </c>
      <c r="E129" s="21">
        <f>132.076171875</f>
        <v>132.076171875</v>
      </c>
    </row>
    <row r="130">
      <c r="A130" s="21">
        <f>34983</f>
        <v>34983</v>
      </c>
      <c r="B130" s="21">
        <f t="shared" si="19"/>
        <v>0</v>
      </c>
      <c r="C130" s="21">
        <f>34702</f>
        <v>34702</v>
      </c>
      <c r="D130" s="21">
        <f>135240</f>
        <v>135240</v>
      </c>
      <c r="E130" s="21">
        <f>132.0703125</f>
        <v>132.0703125</v>
      </c>
    </row>
    <row r="131">
      <c r="A131" s="21">
        <f>35228</f>
        <v>35228</v>
      </c>
      <c r="B131" s="21">
        <f t="shared" si="19"/>
        <v>0</v>
      </c>
      <c r="C131" s="21">
        <f>34968</f>
        <v>34968</v>
      </c>
      <c r="D131" s="21">
        <f>135240</f>
        <v>135240</v>
      </c>
      <c r="E131" s="21">
        <f>132.0703125</f>
        <v>132.0703125</v>
      </c>
    </row>
    <row r="132">
      <c r="A132" s="21">
        <f>35512</f>
        <v>35512</v>
      </c>
      <c r="B132" s="21">
        <f t="shared" si="19"/>
        <v>0</v>
      </c>
      <c r="C132" s="21">
        <f>35238</f>
        <v>35238</v>
      </c>
      <c r="D132" s="21">
        <f>135240</f>
        <v>135240</v>
      </c>
      <c r="E132" s="21">
        <f>132.0703125</f>
        <v>132.0703125</v>
      </c>
    </row>
    <row r="133">
      <c r="A133" s="21">
        <f>35771</f>
        <v>35771</v>
      </c>
      <c r="B133" s="21">
        <f t="shared" si="19"/>
        <v>0</v>
      </c>
      <c r="C133" s="21">
        <f>35486</f>
        <v>35486</v>
      </c>
      <c r="D133" s="21">
        <f>135240</f>
        <v>135240</v>
      </c>
      <c r="E133" s="21">
        <f>132.0703125</f>
        <v>132.0703125</v>
      </c>
    </row>
    <row r="134">
      <c r="A134" s="21">
        <f>36013</f>
        <v>36013</v>
      </c>
      <c r="B134" s="21">
        <f t="shared" si="19"/>
        <v>0</v>
      </c>
      <c r="C134" s="21">
        <f>35738</f>
        <v>35738</v>
      </c>
      <c r="D134" s="21">
        <f>135240</f>
        <v>135240</v>
      </c>
      <c r="E134" s="21">
        <f>132.0703125</f>
        <v>132.0703125</v>
      </c>
    </row>
    <row r="135">
      <c r="A135" s="21">
        <f>36279</f>
        <v>36279</v>
      </c>
      <c r="B135" s="21">
        <f t="shared" si="19"/>
        <v>0</v>
      </c>
      <c r="C135" s="21">
        <f>36004</f>
        <v>36004</v>
      </c>
      <c r="D135" s="21">
        <f>135240</f>
        <v>135240</v>
      </c>
      <c r="E135" s="21">
        <f>132.0703125</f>
        <v>132.0703125</v>
      </c>
    </row>
    <row r="136">
      <c r="A136" s="21">
        <f>36548</f>
        <v>36548</v>
      </c>
      <c r="B136" s="21">
        <f t="shared" si="19"/>
        <v>0</v>
      </c>
      <c r="C136" s="21">
        <f>36265</f>
        <v>36265</v>
      </c>
      <c r="D136" s="21">
        <f>135240</f>
        <v>135240</v>
      </c>
      <c r="E136" s="21">
        <f>132.0703125</f>
        <v>132.0703125</v>
      </c>
    </row>
    <row r="137">
      <c r="A137" s="21">
        <f>36796</f>
        <v>36796</v>
      </c>
      <c r="B137" s="21">
        <f t="shared" si="19"/>
        <v>0</v>
      </c>
      <c r="C137" s="21">
        <f>36520</f>
        <v>36520</v>
      </c>
      <c r="D137" s="21">
        <f t="shared" ref="D137:D145" si="20">135248</f>
        <v>135248</v>
      </c>
      <c r="E137" s="21">
        <f t="shared" ref="E137:E145" si="21">132.078125</f>
        <v>132.078125</v>
      </c>
    </row>
    <row r="138">
      <c r="A138" s="21">
        <f>37060</f>
        <v>37060</v>
      </c>
      <c r="B138" s="21">
        <f t="shared" si="19"/>
        <v>0</v>
      </c>
      <c r="C138" s="21">
        <f>36769</f>
        <v>36769</v>
      </c>
      <c r="D138" s="21">
        <f t="shared" si="20"/>
        <v>135248</v>
      </c>
      <c r="E138" s="21">
        <f t="shared" si="21"/>
        <v>132.078125</v>
      </c>
    </row>
    <row r="139">
      <c r="A139" s="21">
        <f>37361</f>
        <v>37361</v>
      </c>
      <c r="B139" s="21">
        <f t="shared" si="19"/>
        <v>0</v>
      </c>
      <c r="C139" s="21">
        <f>37037</f>
        <v>37037</v>
      </c>
      <c r="D139" s="21">
        <f t="shared" si="20"/>
        <v>135248</v>
      </c>
      <c r="E139" s="21">
        <f t="shared" si="21"/>
        <v>132.078125</v>
      </c>
    </row>
    <row r="140">
      <c r="A140" s="21">
        <f>37712</f>
        <v>37712</v>
      </c>
      <c r="B140" s="21">
        <f t="shared" si="19"/>
        <v>0</v>
      </c>
      <c r="C140" s="21">
        <f>37386</f>
        <v>37386</v>
      </c>
      <c r="D140" s="21">
        <f t="shared" si="20"/>
        <v>135248</v>
      </c>
      <c r="E140" s="21">
        <f t="shared" si="21"/>
        <v>132.078125</v>
      </c>
    </row>
    <row r="141">
      <c r="A141" s="21">
        <f>37961</f>
        <v>37961</v>
      </c>
      <c r="B141" s="21">
        <f t="shared" si="19"/>
        <v>0</v>
      </c>
      <c r="C141" s="21">
        <f>37656</f>
        <v>37656</v>
      </c>
      <c r="D141" s="21">
        <f t="shared" si="20"/>
        <v>135248</v>
      </c>
      <c r="E141" s="21">
        <f t="shared" si="21"/>
        <v>132.078125</v>
      </c>
    </row>
    <row r="142">
      <c r="A142" s="21">
        <f>38201</f>
        <v>38201</v>
      </c>
      <c r="B142" s="21">
        <f t="shared" si="19"/>
        <v>0</v>
      </c>
      <c r="C142" s="21">
        <f>37912</f>
        <v>37912</v>
      </c>
      <c r="D142" s="21">
        <f t="shared" si="20"/>
        <v>135248</v>
      </c>
      <c r="E142" s="21">
        <f t="shared" si="21"/>
        <v>132.078125</v>
      </c>
    </row>
    <row r="143">
      <c r="A143" s="21">
        <f>38440</f>
        <v>38440</v>
      </c>
      <c r="B143" s="21">
        <f t="shared" si="19"/>
        <v>0</v>
      </c>
      <c r="C143" s="21">
        <f>38162</f>
        <v>38162</v>
      </c>
      <c r="D143" s="21">
        <f t="shared" si="20"/>
        <v>135248</v>
      </c>
      <c r="E143" s="21">
        <f t="shared" si="21"/>
        <v>132.078125</v>
      </c>
    </row>
    <row r="144">
      <c r="A144" s="21">
        <f>38699</f>
        <v>38699</v>
      </c>
      <c r="B144" s="21">
        <f t="shared" si="19"/>
        <v>0</v>
      </c>
      <c r="C144" s="21">
        <f>38448</f>
        <v>38448</v>
      </c>
      <c r="D144" s="21">
        <f t="shared" si="20"/>
        <v>135248</v>
      </c>
      <c r="E144" s="21">
        <f t="shared" si="21"/>
        <v>132.078125</v>
      </c>
    </row>
    <row r="145">
      <c r="A145" s="21">
        <f>38973</f>
        <v>38973</v>
      </c>
      <c r="B145" s="21">
        <f t="shared" si="19"/>
        <v>0</v>
      </c>
      <c r="C145" s="21">
        <f>38700</f>
        <v>38700</v>
      </c>
      <c r="D145" s="21">
        <f t="shared" si="20"/>
        <v>135248</v>
      </c>
      <c r="E145" s="21">
        <f t="shared" si="21"/>
        <v>132.078125</v>
      </c>
    </row>
    <row r="146">
      <c r="C146" s="21">
        <f>39041</f>
        <v>39041</v>
      </c>
      <c r="D146" s="21">
        <f>135247</f>
        <v>135247</v>
      </c>
      <c r="E146" s="21">
        <f>132.0771484375</f>
        <v>132.0771484375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2015-10-22T14:40:40Z</dcterms:modified>
  <cp:lastPrinted>2016-01-08T15:46:44Z</cp:lastPrinted>
</cp:coreProperties>
</file>