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<sst xmlns="http://schemas.openxmlformats.org/spreadsheetml/2006/main" count="8" uniqueCount="8">
  <si>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</si>
  <si>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</si>
  <si>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</si>
  <si>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</si>
  <si>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(134x)</t>
  </si>
  <si>
    <t>AVERAGE TIME BETWEEN MEM TIMESTAMPS (ms) (135x)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</si>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</sst>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Sheet1!$A$2:$A$135</c:f>
              <c:numCache/>
            </c:numRef>
          </c:cat>
          <c:val>
            <c:numRef>
              <c:f>Sheet1!$B$2:$B$135</c:f>
              <c:numCache/>
            </c:numRef>
          </c:val>
          <c:smooth val="0"/>
        </c:ser>
        <c:marker val="1"/>
        <c:axId val="823575379"/>
        <c:axId val="258112787"/>
      </c:lineChart>
      <c:catAx>
        <c:axId val="82357537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58112787"/>
        <c:crosses val="autoZero"/>
        <c:auto val="1"/>
        <c:lblOffset val="100"/>
        <c:tickLblSkip val="1"/>
        <c:tickMarkSkip val="1"/>
        <c:noMultiLvlLbl val="0"/>
      </c:catAx>
      <c:valAx>
        <c:axId val="25811278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2357537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Sheet1!$C$2:$C$136</c:f>
              <c:numCache/>
            </c:numRef>
          </c:cat>
          <c:val>
            <c:numRef>
              <c:f>Sheet1!$E$2:$E$136</c:f>
              <c:numCache/>
            </c:numRef>
          </c:val>
          <c:smooth val="0"/>
        </c:ser>
        <c:marker val="1"/>
        <c:axId val="1318227903"/>
        <c:axId val="892335322"/>
      </c:lineChart>
      <c:catAx>
        <c:axId val="131822790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92335322"/>
        <c:crosses val="autoZero"/>
        <c:auto val="1"/>
        <c:lblOffset val="100"/>
        <c:tickLblSkip val="1"/>
        <c:tickMarkSkip val="1"/>
        <c:noMultiLvlLbl val="0"/>
      </c:catAx>
      <c:valAx>
        <c:axId val="8923353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1822790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1951</f>
        <v>1951</v>
      </c>
      <c r="B2" s="21">
        <f>8</f>
        <v>8</v>
      </c>
      <c r="C2" s="21">
        <f>1951</f>
        <v>1951</v>
      </c>
      <c r="D2" s="21">
        <f>4504</f>
        <v>4504</v>
      </c>
      <c r="E2" s="21">
        <f>4.3984375</f>
        <v>4.3984375</v>
      </c>
      <c r="G2" s="21">
        <f>252</f>
        <v>252</v>
      </c>
    </row>
    <row r="3">
      <c r="A3" s="21">
        <f>2244</f>
        <v>2244</v>
      </c>
      <c r="B3" s="21">
        <f>31</f>
        <v>31</v>
      </c>
      <c r="C3" s="21">
        <f>2174</f>
        <v>2174</v>
      </c>
      <c r="D3" s="21">
        <f>31668</f>
        <v>31668</v>
      </c>
      <c r="E3" s="21">
        <f>30.92578125</f>
        <v>30.92578125</v>
      </c>
    </row>
    <row r="4">
      <c r="A4" s="21">
        <f>2478</f>
        <v>2478</v>
      </c>
      <c r="B4" s="21">
        <f>17</f>
        <v>17</v>
      </c>
      <c r="C4" s="21">
        <f>2418</f>
        <v>2418</v>
      </c>
      <c r="D4" s="21">
        <f>95881</f>
        <v>95881</v>
      </c>
      <c r="E4" s="21">
        <f>93.6337890625</f>
        <v>93.6337890625</v>
      </c>
      <c r="G4" s="21" t="s">
        <v>5</v>
      </c>
    </row>
    <row r="5">
      <c r="A5" s="21">
        <f>2744</f>
        <v>2744</v>
      </c>
      <c r="B5" s="21">
        <f>20</f>
        <v>20</v>
      </c>
      <c r="C5" s="21">
        <f>2640</f>
        <v>2640</v>
      </c>
      <c r="D5" s="21">
        <f>108424</f>
        <v>108424</v>
      </c>
      <c r="E5" s="21">
        <f>105.8828125</f>
        <v>105.8828125</v>
      </c>
      <c r="G5" s="21">
        <f>250</f>
        <v>250</v>
      </c>
    </row>
    <row r="6">
      <c r="A6" s="21">
        <f>2973</f>
        <v>2973</v>
      </c>
      <c r="B6" s="21">
        <f>37</f>
        <v>37</v>
      </c>
      <c r="C6" s="21">
        <f>2883</f>
        <v>2883</v>
      </c>
      <c r="D6" s="21">
        <f>109032</f>
        <v>109032</v>
      </c>
      <c r="E6" s="21">
        <f>106.4765625</f>
        <v>106.4765625</v>
      </c>
    </row>
    <row r="7">
      <c r="A7" s="21">
        <f>3201</f>
        <v>3201</v>
      </c>
      <c r="B7" s="21">
        <f>0</f>
        <v>0</v>
      </c>
      <c r="C7" s="21">
        <f>3106</f>
        <v>3106</v>
      </c>
      <c r="D7" s="21">
        <f>117531</f>
        <v>117531</v>
      </c>
      <c r="E7" s="21">
        <f>114.7763671875</f>
        <v>114.7763671875</v>
      </c>
    </row>
    <row r="8">
      <c r="A8" s="21">
        <f>3496</f>
        <v>3496</v>
      </c>
      <c r="B8" s="21">
        <f>6</f>
        <v>6</v>
      </c>
      <c r="C8" s="21">
        <f>3342</f>
        <v>3342</v>
      </c>
      <c r="D8" s="21">
        <f>118476</f>
        <v>118476</v>
      </c>
      <c r="E8" s="21">
        <f>115.69921875</f>
        <v>115.69921875</v>
      </c>
    </row>
    <row r="9">
      <c r="A9" s="21">
        <f>3751</f>
        <v>3751</v>
      </c>
      <c r="B9" s="21">
        <f t="shared" ref="B9:B16" si="0">0</f>
        <v>0</v>
      </c>
      <c r="C9" s="21">
        <f>3586</f>
        <v>3586</v>
      </c>
      <c r="D9" s="21">
        <f>118654</f>
        <v>118654</v>
      </c>
      <c r="E9" s="21">
        <f>115.873046875</f>
        <v>115.873046875</v>
      </c>
    </row>
    <row r="10">
      <c r="A10" s="21">
        <f>4042</f>
        <v>4042</v>
      </c>
      <c r="B10" s="21">
        <f t="shared" si="0"/>
        <v>0</v>
      </c>
      <c r="C10" s="21">
        <f>3792</f>
        <v>3792</v>
      </c>
      <c r="D10" s="21">
        <f>118684</f>
        <v>118684</v>
      </c>
      <c r="E10" s="21">
        <f>115.90234375</f>
        <v>115.90234375</v>
      </c>
    </row>
    <row r="11">
      <c r="A11" s="21">
        <f>4268</f>
        <v>4268</v>
      </c>
      <c r="B11" s="21">
        <f t="shared" si="0"/>
        <v>0</v>
      </c>
      <c r="C11" s="21">
        <f>4002</f>
        <v>4002</v>
      </c>
      <c r="D11" s="21">
        <f t="shared" ref="D11:D18" si="1">118692</f>
        <v>118692</v>
      </c>
      <c r="E11" s="21">
        <f t="shared" ref="E11:E18" si="2">115.91015625</f>
        <v>115.91015625</v>
      </c>
    </row>
    <row r="12">
      <c r="A12" s="21">
        <f>4522</f>
        <v>4522</v>
      </c>
      <c r="B12" s="21">
        <f t="shared" si="0"/>
        <v>0</v>
      </c>
      <c r="C12" s="21">
        <f>4218</f>
        <v>4218</v>
      </c>
      <c r="D12" s="21">
        <f t="shared" si="1"/>
        <v>118692</v>
      </c>
      <c r="E12" s="21">
        <f t="shared" si="2"/>
        <v>115.91015625</v>
      </c>
      <c r="H12" s="21" t="s">
        <v>6</v>
      </c>
      <c r="I12" s="21" t="s">
        <v>7</v>
      </c>
      <c r="J12" s="21" t="s">
        <v>8</v>
      </c>
    </row>
    <row r="13">
      <c r="A13" s="21">
        <f>4764</f>
        <v>4764</v>
      </c>
      <c r="B13" s="21">
        <f t="shared" si="0"/>
        <v>0</v>
      </c>
      <c r="C13" s="21">
        <f>4466</f>
        <v>4466</v>
      </c>
      <c r="D13" s="21">
        <f t="shared" si="1"/>
        <v>118692</v>
      </c>
      <c r="E13" s="21">
        <f t="shared" si="2"/>
        <v>115.91015625</v>
      </c>
      <c r="H13" s="21">
        <f>AVERAGE(E8:E18)</f>
        <v>115.886896306818</v>
      </c>
      <c r="I13" s="21">
        <f>MAX(E2:E136)</f>
        <v>131.341796875</v>
      </c>
      <c r="J13" s="21">
        <v>131</v>
      </c>
    </row>
    <row r="14">
      <c r="A14" s="21">
        <f>5066</f>
        <v>5066</v>
      </c>
      <c r="B14" s="21">
        <f t="shared" si="0"/>
        <v>0</v>
      </c>
      <c r="C14" s="21">
        <f>4711</f>
        <v>4711</v>
      </c>
      <c r="D14" s="21">
        <f t="shared" si="1"/>
        <v>118692</v>
      </c>
      <c r="E14" s="21">
        <f t="shared" si="2"/>
        <v>115.91015625</v>
      </c>
    </row>
    <row r="15">
      <c r="A15" s="21">
        <f>5341</f>
        <v>5341</v>
      </c>
      <c r="B15" s="21">
        <f t="shared" si="0"/>
        <v>0</v>
      </c>
      <c r="C15" s="21">
        <f>5007</f>
        <v>5007</v>
      </c>
      <c r="D15" s="21">
        <f t="shared" si="1"/>
        <v>118692</v>
      </c>
      <c r="E15" s="21">
        <f t="shared" si="2"/>
        <v>115.91015625</v>
      </c>
    </row>
    <row r="16">
      <c r="A16" s="21">
        <f>5583</f>
        <v>5583</v>
      </c>
      <c r="B16" s="21">
        <f t="shared" si="0"/>
        <v>0</v>
      </c>
      <c r="C16" s="21">
        <f>5323</f>
        <v>5323</v>
      </c>
      <c r="D16" s="21">
        <f t="shared" si="1"/>
        <v>118692</v>
      </c>
      <c r="E16" s="21">
        <f t="shared" si="2"/>
        <v>115.91015625</v>
      </c>
    </row>
    <row r="17">
      <c r="A17" s="21">
        <f>5916</f>
        <v>5916</v>
      </c>
      <c r="B17" s="21">
        <f>7</f>
        <v>7</v>
      </c>
      <c r="C17" s="21">
        <f>5625</f>
        <v>5625</v>
      </c>
      <c r="D17" s="21">
        <f t="shared" si="1"/>
        <v>118692</v>
      </c>
      <c r="E17" s="21">
        <f t="shared" si="2"/>
        <v>115.91015625</v>
      </c>
    </row>
    <row r="18">
      <c r="A18" s="21">
        <f>6166</f>
        <v>6166</v>
      </c>
      <c r="B18" s="21">
        <f>9</f>
        <v>9</v>
      </c>
      <c r="C18" s="21">
        <f>5858</f>
        <v>5858</v>
      </c>
      <c r="D18" s="21">
        <f t="shared" si="1"/>
        <v>118692</v>
      </c>
      <c r="E18" s="21">
        <f t="shared" si="2"/>
        <v>115.91015625</v>
      </c>
    </row>
    <row r="19">
      <c r="A19" s="21">
        <f>6470</f>
        <v>6470</v>
      </c>
      <c r="B19" s="21">
        <f>30</f>
        <v>30</v>
      </c>
      <c r="C19" s="21">
        <f>6119</f>
        <v>6119</v>
      </c>
      <c r="D19" s="21">
        <f>119388</f>
        <v>119388</v>
      </c>
      <c r="E19" s="21">
        <f>116.58984375</f>
        <v>116.58984375</v>
      </c>
    </row>
    <row r="20">
      <c r="A20" s="21">
        <f>6718</f>
        <v>6718</v>
      </c>
      <c r="B20" s="21">
        <f>10</f>
        <v>10</v>
      </c>
      <c r="C20" s="21">
        <f>6405</f>
        <v>6405</v>
      </c>
      <c r="D20" s="21">
        <f>120536</f>
        <v>120536</v>
      </c>
      <c r="E20" s="21">
        <f>117.7109375</f>
        <v>117.7109375</v>
      </c>
    </row>
    <row r="21">
      <c r="A21" s="21">
        <f>7018</f>
        <v>7018</v>
      </c>
      <c r="B21" s="21">
        <f>16</f>
        <v>16</v>
      </c>
      <c r="C21" s="21">
        <f>6693</f>
        <v>6693</v>
      </c>
      <c r="D21" s="21">
        <f>126468</f>
        <v>126468</v>
      </c>
      <c r="E21" s="21">
        <f>123.50390625</f>
        <v>123.50390625</v>
      </c>
    </row>
    <row r="22">
      <c r="A22" s="21">
        <f>7258</f>
        <v>7258</v>
      </c>
      <c r="B22" s="21">
        <f t="shared" ref="B22:B31" si="3">0</f>
        <v>0</v>
      </c>
      <c r="C22" s="21">
        <f>6938</f>
        <v>6938</v>
      </c>
      <c r="D22" s="21">
        <f>128276</f>
        <v>128276</v>
      </c>
      <c r="E22" s="21">
        <f>125.26953125</f>
        <v>125.26953125</v>
      </c>
    </row>
    <row r="23">
      <c r="A23" s="21">
        <f>7457</f>
        <v>7457</v>
      </c>
      <c r="B23" s="21">
        <f t="shared" si="3"/>
        <v>0</v>
      </c>
      <c r="C23" s="21">
        <f>7200</f>
        <v>7200</v>
      </c>
      <c r="D23" s="21">
        <f>128324</f>
        <v>128324</v>
      </c>
      <c r="E23" s="21">
        <f>125.31640625</f>
        <v>125.31640625</v>
      </c>
    </row>
    <row r="24">
      <c r="A24" s="21">
        <f>7707</f>
        <v>7707</v>
      </c>
      <c r="B24" s="21">
        <f t="shared" si="3"/>
        <v>0</v>
      </c>
      <c r="C24" s="21">
        <f>7435</f>
        <v>7435</v>
      </c>
      <c r="D24" s="21">
        <f t="shared" ref="D24:D31" si="4">128328</f>
        <v>128328</v>
      </c>
      <c r="E24" s="21">
        <f t="shared" ref="E24:E31" si="5">125.3203125</f>
        <v>125.3203125</v>
      </c>
    </row>
    <row r="25">
      <c r="A25" s="21">
        <f>7949</f>
        <v>7949</v>
      </c>
      <c r="B25" s="21">
        <f t="shared" si="3"/>
        <v>0</v>
      </c>
      <c r="C25" s="21">
        <f>7677</f>
        <v>7677</v>
      </c>
      <c r="D25" s="21">
        <f t="shared" si="4"/>
        <v>128328</v>
      </c>
      <c r="E25" s="21">
        <f t="shared" si="5"/>
        <v>125.3203125</v>
      </c>
    </row>
    <row r="26">
      <c r="A26" s="21">
        <f>8190</f>
        <v>8190</v>
      </c>
      <c r="B26" s="21">
        <f t="shared" si="3"/>
        <v>0</v>
      </c>
      <c r="C26" s="21">
        <f>7913</f>
        <v>7913</v>
      </c>
      <c r="D26" s="21">
        <f t="shared" si="4"/>
        <v>128328</v>
      </c>
      <c r="E26" s="21">
        <f t="shared" si="5"/>
        <v>125.3203125</v>
      </c>
    </row>
    <row r="27">
      <c r="A27" s="21">
        <f>8458</f>
        <v>8458</v>
      </c>
      <c r="B27" s="21">
        <f t="shared" si="3"/>
        <v>0</v>
      </c>
      <c r="C27" s="21">
        <f>8158</f>
        <v>8158</v>
      </c>
      <c r="D27" s="21">
        <f t="shared" si="4"/>
        <v>128328</v>
      </c>
      <c r="E27" s="21">
        <f t="shared" si="5"/>
        <v>125.3203125</v>
      </c>
    </row>
    <row r="28">
      <c r="A28" s="21">
        <f>8710</f>
        <v>8710</v>
      </c>
      <c r="B28" s="21">
        <f t="shared" si="3"/>
        <v>0</v>
      </c>
      <c r="C28" s="21">
        <f>8440</f>
        <v>8440</v>
      </c>
      <c r="D28" s="21">
        <f t="shared" si="4"/>
        <v>128328</v>
      </c>
      <c r="E28" s="21">
        <f t="shared" si="5"/>
        <v>125.3203125</v>
      </c>
    </row>
    <row r="29">
      <c r="A29" s="21">
        <f>8943</f>
        <v>8943</v>
      </c>
      <c r="B29" s="21">
        <f t="shared" si="3"/>
        <v>0</v>
      </c>
      <c r="C29" s="21">
        <f>8687</f>
        <v>8687</v>
      </c>
      <c r="D29" s="21">
        <f t="shared" si="4"/>
        <v>128328</v>
      </c>
      <c r="E29" s="21">
        <f t="shared" si="5"/>
        <v>125.3203125</v>
      </c>
    </row>
    <row r="30">
      <c r="A30" s="21">
        <f>9192</f>
        <v>9192</v>
      </c>
      <c r="B30" s="21">
        <f t="shared" si="3"/>
        <v>0</v>
      </c>
      <c r="C30" s="21">
        <f>8893</f>
        <v>8893</v>
      </c>
      <c r="D30" s="21">
        <f t="shared" si="4"/>
        <v>128328</v>
      </c>
      <c r="E30" s="21">
        <f t="shared" si="5"/>
        <v>125.3203125</v>
      </c>
    </row>
    <row r="31">
      <c r="A31" s="21">
        <f>9429</f>
        <v>9429</v>
      </c>
      <c r="B31" s="21">
        <f t="shared" si="3"/>
        <v>0</v>
      </c>
      <c r="C31" s="21">
        <f>9106</f>
        <v>9106</v>
      </c>
      <c r="D31" s="21">
        <f t="shared" si="4"/>
        <v>128328</v>
      </c>
      <c r="E31" s="21">
        <f t="shared" si="5"/>
        <v>125.3203125</v>
      </c>
    </row>
    <row r="32">
      <c r="A32" s="21">
        <f>9725</f>
        <v>9725</v>
      </c>
      <c r="B32" s="21">
        <f>10</f>
        <v>10</v>
      </c>
      <c r="C32" s="21">
        <f>9435</f>
        <v>9435</v>
      </c>
      <c r="D32" s="21">
        <f>128440</f>
        <v>128440</v>
      </c>
      <c r="E32" s="21">
        <f>125.4296875</f>
        <v>125.4296875</v>
      </c>
    </row>
    <row r="33">
      <c r="A33" s="21">
        <f>10004</f>
        <v>10004</v>
      </c>
      <c r="B33" s="21">
        <f t="shared" ref="B33:B43" si="6">0</f>
        <v>0</v>
      </c>
      <c r="C33" s="21">
        <f>9657</f>
        <v>9657</v>
      </c>
      <c r="D33" s="21">
        <f>128950</f>
        <v>128950</v>
      </c>
      <c r="E33" s="21">
        <f>125.927734375</f>
        <v>125.927734375</v>
      </c>
    </row>
    <row r="34">
      <c r="A34" s="21">
        <f>10257</f>
        <v>10257</v>
      </c>
      <c r="B34" s="21">
        <f t="shared" si="6"/>
        <v>0</v>
      </c>
      <c r="C34" s="21">
        <f>9961</f>
        <v>9961</v>
      </c>
      <c r="D34" s="21">
        <f>129138</f>
        <v>129138</v>
      </c>
      <c r="E34" s="21">
        <f>126.111328125</f>
        <v>126.111328125</v>
      </c>
    </row>
    <row r="35">
      <c r="A35" s="21">
        <f>10530</f>
        <v>10530</v>
      </c>
      <c r="B35" s="21">
        <f t="shared" si="6"/>
        <v>0</v>
      </c>
      <c r="C35" s="21">
        <f>10227</f>
        <v>10227</v>
      </c>
      <c r="D35" s="21">
        <f t="shared" ref="D35:D44" si="7">129308</f>
        <v>129308</v>
      </c>
      <c r="E35" s="21">
        <f t="shared" ref="E35:E44" si="8">126.27734375</f>
        <v>126.27734375</v>
      </c>
    </row>
    <row r="36">
      <c r="A36" s="21">
        <f>10800</f>
        <v>10800</v>
      </c>
      <c r="B36" s="21">
        <f t="shared" si="6"/>
        <v>0</v>
      </c>
      <c r="C36" s="21">
        <f>10500</f>
        <v>10500</v>
      </c>
      <c r="D36" s="21">
        <f t="shared" si="7"/>
        <v>129308</v>
      </c>
      <c r="E36" s="21">
        <f t="shared" si="8"/>
        <v>126.27734375</v>
      </c>
    </row>
    <row r="37">
      <c r="A37" s="21">
        <f>11039</f>
        <v>11039</v>
      </c>
      <c r="B37" s="21">
        <f t="shared" si="6"/>
        <v>0</v>
      </c>
      <c r="C37" s="21">
        <f>10758</f>
        <v>10758</v>
      </c>
      <c r="D37" s="21">
        <f t="shared" si="7"/>
        <v>129308</v>
      </c>
      <c r="E37" s="21">
        <f t="shared" si="8"/>
        <v>126.27734375</v>
      </c>
    </row>
    <row r="38">
      <c r="A38" s="21">
        <f>11272</f>
        <v>11272</v>
      </c>
      <c r="B38" s="21">
        <f t="shared" si="6"/>
        <v>0</v>
      </c>
      <c r="C38" s="21">
        <f>11002</f>
        <v>11002</v>
      </c>
      <c r="D38" s="21">
        <f t="shared" si="7"/>
        <v>129308</v>
      </c>
      <c r="E38" s="21">
        <f t="shared" si="8"/>
        <v>126.27734375</v>
      </c>
    </row>
    <row r="39">
      <c r="A39" s="21">
        <f>11499</f>
        <v>11499</v>
      </c>
      <c r="B39" s="21">
        <f t="shared" si="6"/>
        <v>0</v>
      </c>
      <c r="C39" s="21">
        <f>11248</f>
        <v>11248</v>
      </c>
      <c r="D39" s="21">
        <f t="shared" si="7"/>
        <v>129308</v>
      </c>
      <c r="E39" s="21">
        <f t="shared" si="8"/>
        <v>126.27734375</v>
      </c>
    </row>
    <row r="40">
      <c r="A40" s="21">
        <f>11726</f>
        <v>11726</v>
      </c>
      <c r="B40" s="21">
        <f t="shared" si="6"/>
        <v>0</v>
      </c>
      <c r="C40" s="21">
        <f>11469</f>
        <v>11469</v>
      </c>
      <c r="D40" s="21">
        <f t="shared" si="7"/>
        <v>129308</v>
      </c>
      <c r="E40" s="21">
        <f t="shared" si="8"/>
        <v>126.27734375</v>
      </c>
    </row>
    <row r="41">
      <c r="A41" s="21">
        <f>11967</f>
        <v>11967</v>
      </c>
      <c r="B41" s="21">
        <f t="shared" si="6"/>
        <v>0</v>
      </c>
      <c r="C41" s="21">
        <f>11714</f>
        <v>11714</v>
      </c>
      <c r="D41" s="21">
        <f t="shared" si="7"/>
        <v>129308</v>
      </c>
      <c r="E41" s="21">
        <f t="shared" si="8"/>
        <v>126.27734375</v>
      </c>
    </row>
    <row r="42">
      <c r="A42" s="21">
        <f>12183</f>
        <v>12183</v>
      </c>
      <c r="B42" s="21">
        <f t="shared" si="6"/>
        <v>0</v>
      </c>
      <c r="C42" s="21">
        <f>11947</f>
        <v>11947</v>
      </c>
      <c r="D42" s="21">
        <f t="shared" si="7"/>
        <v>129308</v>
      </c>
      <c r="E42" s="21">
        <f t="shared" si="8"/>
        <v>126.27734375</v>
      </c>
    </row>
    <row r="43">
      <c r="A43" s="21">
        <f>12447</f>
        <v>12447</v>
      </c>
      <c r="B43" s="21">
        <f t="shared" si="6"/>
        <v>0</v>
      </c>
      <c r="C43" s="21">
        <f>12177</f>
        <v>12177</v>
      </c>
      <c r="D43" s="21">
        <f t="shared" si="7"/>
        <v>129308</v>
      </c>
      <c r="E43" s="21">
        <f t="shared" si="8"/>
        <v>126.27734375</v>
      </c>
    </row>
    <row r="44">
      <c r="A44" s="21">
        <f>12726</f>
        <v>12726</v>
      </c>
      <c r="B44" s="21">
        <f>3</f>
        <v>3</v>
      </c>
      <c r="C44" s="21">
        <f>12437</f>
        <v>12437</v>
      </c>
      <c r="D44" s="21">
        <f t="shared" si="7"/>
        <v>129308</v>
      </c>
      <c r="E44" s="21">
        <f t="shared" si="8"/>
        <v>126.27734375</v>
      </c>
    </row>
    <row r="45">
      <c r="A45" s="21">
        <f>12983</f>
        <v>12983</v>
      </c>
      <c r="B45" s="21">
        <f t="shared" ref="B45:B54" si="9">0</f>
        <v>0</v>
      </c>
      <c r="C45" s="21">
        <f>12741</f>
        <v>12741</v>
      </c>
      <c r="D45" s="21">
        <f>129508</f>
        <v>129508</v>
      </c>
      <c r="E45" s="21">
        <f>126.47265625</f>
        <v>126.47265625</v>
      </c>
    </row>
    <row r="46">
      <c r="A46" s="21">
        <f>13243</f>
        <v>13243</v>
      </c>
      <c r="B46" s="21">
        <f t="shared" si="9"/>
        <v>0</v>
      </c>
      <c r="C46" s="21">
        <f>12988</f>
        <v>12988</v>
      </c>
      <c r="D46" s="21">
        <f>129616</f>
        <v>129616</v>
      </c>
      <c r="E46" s="21">
        <f>126.578125</f>
        <v>126.578125</v>
      </c>
    </row>
    <row r="47">
      <c r="A47" s="21">
        <f>13468</f>
        <v>13468</v>
      </c>
      <c r="B47" s="21">
        <f t="shared" si="9"/>
        <v>0</v>
      </c>
      <c r="C47" s="21">
        <f>13232</f>
        <v>13232</v>
      </c>
      <c r="D47" s="21">
        <f>129616</f>
        <v>129616</v>
      </c>
      <c r="E47" s="21">
        <f>126.578125</f>
        <v>126.578125</v>
      </c>
    </row>
    <row r="48">
      <c r="A48" s="21">
        <f>13731</f>
        <v>13731</v>
      </c>
      <c r="B48" s="21">
        <f t="shared" si="9"/>
        <v>0</v>
      </c>
      <c r="C48" s="21">
        <f>13469</f>
        <v>13469</v>
      </c>
      <c r="D48" s="21">
        <f>129616</f>
        <v>129616</v>
      </c>
      <c r="E48" s="21">
        <f>126.578125</f>
        <v>126.578125</v>
      </c>
    </row>
    <row r="49">
      <c r="A49" s="21">
        <f>14012</f>
        <v>14012</v>
      </c>
      <c r="B49" s="21">
        <f t="shared" si="9"/>
        <v>0</v>
      </c>
      <c r="C49" s="21">
        <f>13742</f>
        <v>13742</v>
      </c>
      <c r="D49" s="21">
        <f>129616</f>
        <v>129616</v>
      </c>
      <c r="E49" s="21">
        <f>126.578125</f>
        <v>126.578125</v>
      </c>
    </row>
    <row r="50">
      <c r="A50" s="21">
        <f>14272</f>
        <v>14272</v>
      </c>
      <c r="B50" s="21">
        <f t="shared" si="9"/>
        <v>0</v>
      </c>
      <c r="C50" s="21">
        <f>13981</f>
        <v>13981</v>
      </c>
      <c r="D50" s="21">
        <f>129626</f>
        <v>129626</v>
      </c>
      <c r="E50" s="21">
        <f>126.587890625</f>
        <v>126.587890625</v>
      </c>
    </row>
    <row r="51">
      <c r="A51" s="21">
        <f>14516</f>
        <v>14516</v>
      </c>
      <c r="B51" s="21">
        <f t="shared" si="9"/>
        <v>0</v>
      </c>
      <c r="C51" s="21">
        <f>14242</f>
        <v>14242</v>
      </c>
      <c r="D51" s="21">
        <f>129626</f>
        <v>129626</v>
      </c>
      <c r="E51" s="21">
        <f>126.587890625</f>
        <v>126.587890625</v>
      </c>
    </row>
    <row r="52">
      <c r="A52" s="21">
        <f>14766</f>
        <v>14766</v>
      </c>
      <c r="B52" s="21">
        <f t="shared" si="9"/>
        <v>0</v>
      </c>
      <c r="C52" s="21">
        <f>14496</f>
        <v>14496</v>
      </c>
      <c r="D52" s="21">
        <f>129626</f>
        <v>129626</v>
      </c>
      <c r="E52" s="21">
        <f>126.587890625</f>
        <v>126.587890625</v>
      </c>
    </row>
    <row r="53">
      <c r="A53" s="21">
        <f>15034</f>
        <v>15034</v>
      </c>
      <c r="B53" s="21">
        <f t="shared" si="9"/>
        <v>0</v>
      </c>
      <c r="C53" s="21">
        <f>14748</f>
        <v>14748</v>
      </c>
      <c r="D53" s="21">
        <f>129626</f>
        <v>129626</v>
      </c>
      <c r="E53" s="21">
        <f>126.587890625</f>
        <v>126.587890625</v>
      </c>
    </row>
    <row r="54">
      <c r="A54" s="21">
        <f>15288</f>
        <v>15288</v>
      </c>
      <c r="B54" s="21">
        <f t="shared" si="9"/>
        <v>0</v>
      </c>
      <c r="C54" s="21">
        <f>15009</f>
        <v>15009</v>
      </c>
      <c r="D54" s="21">
        <f>129626</f>
        <v>129626</v>
      </c>
      <c r="E54" s="21">
        <f>126.587890625</f>
        <v>126.587890625</v>
      </c>
    </row>
    <row r="55">
      <c r="A55" s="21">
        <f>15545</f>
        <v>15545</v>
      </c>
      <c r="B55" s="21">
        <f>10</f>
        <v>10</v>
      </c>
      <c r="C55" s="21">
        <f>15259</f>
        <v>15259</v>
      </c>
      <c r="D55" s="21">
        <f>129626</f>
        <v>129626</v>
      </c>
      <c r="E55" s="21">
        <f>126.587890625</f>
        <v>126.587890625</v>
      </c>
    </row>
    <row r="56">
      <c r="A56" s="21">
        <f>15827</f>
        <v>15827</v>
      </c>
      <c r="B56" s="21">
        <f>9</f>
        <v>9</v>
      </c>
      <c r="C56" s="21">
        <f>15542</f>
        <v>15542</v>
      </c>
      <c r="D56" s="21">
        <f>129906</f>
        <v>129906</v>
      </c>
      <c r="E56" s="21">
        <f>126.861328125</f>
        <v>126.861328125</v>
      </c>
    </row>
    <row r="57">
      <c r="A57" s="21">
        <f>16073</f>
        <v>16073</v>
      </c>
      <c r="B57" s="21">
        <f t="shared" ref="B57:B69" si="10">0</f>
        <v>0</v>
      </c>
      <c r="C57" s="21">
        <f>15827</f>
        <v>15827</v>
      </c>
      <c r="D57" s="21">
        <f>130996</f>
        <v>130996</v>
      </c>
      <c r="E57" s="21">
        <f>127.92578125</f>
        <v>127.92578125</v>
      </c>
    </row>
    <row r="58">
      <c r="A58" s="21">
        <f>16333</f>
        <v>16333</v>
      </c>
      <c r="B58" s="21">
        <f t="shared" si="10"/>
        <v>0</v>
      </c>
      <c r="C58" s="21">
        <f>16082</f>
        <v>16082</v>
      </c>
      <c r="D58" s="21">
        <f>131124</f>
        <v>131124</v>
      </c>
      <c r="E58" s="21">
        <f>128.05078125</f>
        <v>128.05078125</v>
      </c>
    </row>
    <row r="59">
      <c r="A59" s="21">
        <f>16593</f>
        <v>16593</v>
      </c>
      <c r="B59" s="21">
        <f t="shared" si="10"/>
        <v>0</v>
      </c>
      <c r="C59" s="21">
        <f>16317</f>
        <v>16317</v>
      </c>
      <c r="D59" s="21">
        <f t="shared" ref="D59:D67" si="11">131152</f>
        <v>131152</v>
      </c>
      <c r="E59" s="21">
        <f t="shared" ref="E59:E67" si="12">128.078125</f>
        <v>128.078125</v>
      </c>
    </row>
    <row r="60">
      <c r="A60" s="21">
        <f>16828</f>
        <v>16828</v>
      </c>
      <c r="B60" s="21">
        <f t="shared" si="10"/>
        <v>0</v>
      </c>
      <c r="C60" s="21">
        <f>16556</f>
        <v>16556</v>
      </c>
      <c r="D60" s="21">
        <f t="shared" si="11"/>
        <v>131152</v>
      </c>
      <c r="E60" s="21">
        <f t="shared" si="12"/>
        <v>128.078125</v>
      </c>
    </row>
    <row r="61">
      <c r="A61" s="21">
        <f>17081</f>
        <v>17081</v>
      </c>
      <c r="B61" s="21">
        <f t="shared" si="10"/>
        <v>0</v>
      </c>
      <c r="C61" s="21">
        <f>16807</f>
        <v>16807</v>
      </c>
      <c r="D61" s="21">
        <f t="shared" si="11"/>
        <v>131152</v>
      </c>
      <c r="E61" s="21">
        <f t="shared" si="12"/>
        <v>128.078125</v>
      </c>
    </row>
    <row r="62">
      <c r="A62" s="21">
        <f>17310</f>
        <v>17310</v>
      </c>
      <c r="B62" s="21">
        <f t="shared" si="10"/>
        <v>0</v>
      </c>
      <c r="C62" s="21">
        <f>17063</f>
        <v>17063</v>
      </c>
      <c r="D62" s="21">
        <f t="shared" si="11"/>
        <v>131152</v>
      </c>
      <c r="E62" s="21">
        <f t="shared" si="12"/>
        <v>128.078125</v>
      </c>
    </row>
    <row r="63">
      <c r="A63" s="21">
        <f>17560</f>
        <v>17560</v>
      </c>
      <c r="B63" s="21">
        <f t="shared" si="10"/>
        <v>0</v>
      </c>
      <c r="C63" s="21">
        <f>17298</f>
        <v>17298</v>
      </c>
      <c r="D63" s="21">
        <f t="shared" si="11"/>
        <v>131152</v>
      </c>
      <c r="E63" s="21">
        <f t="shared" si="12"/>
        <v>128.078125</v>
      </c>
    </row>
    <row r="64">
      <c r="A64" s="21">
        <f>17789</f>
        <v>17789</v>
      </c>
      <c r="B64" s="21">
        <f t="shared" si="10"/>
        <v>0</v>
      </c>
      <c r="C64" s="21">
        <f>17542</f>
        <v>17542</v>
      </c>
      <c r="D64" s="21">
        <f t="shared" si="11"/>
        <v>131152</v>
      </c>
      <c r="E64" s="21">
        <f t="shared" si="12"/>
        <v>128.078125</v>
      </c>
    </row>
    <row r="65">
      <c r="A65" s="21">
        <f>18015</f>
        <v>18015</v>
      </c>
      <c r="B65" s="21">
        <f t="shared" si="10"/>
        <v>0</v>
      </c>
      <c r="C65" s="21">
        <f>17773</f>
        <v>17773</v>
      </c>
      <c r="D65" s="21">
        <f t="shared" si="11"/>
        <v>131152</v>
      </c>
      <c r="E65" s="21">
        <f t="shared" si="12"/>
        <v>128.078125</v>
      </c>
    </row>
    <row r="66">
      <c r="A66" s="21">
        <f>18211</f>
        <v>18211</v>
      </c>
      <c r="B66" s="21">
        <f t="shared" si="10"/>
        <v>0</v>
      </c>
      <c r="C66" s="21">
        <f>18022</f>
        <v>18022</v>
      </c>
      <c r="D66" s="21">
        <f t="shared" si="11"/>
        <v>131152</v>
      </c>
      <c r="E66" s="21">
        <f t="shared" si="12"/>
        <v>128.078125</v>
      </c>
    </row>
    <row r="67">
      <c r="A67" s="21">
        <f>18459</f>
        <v>18459</v>
      </c>
      <c r="B67" s="21">
        <f t="shared" si="10"/>
        <v>0</v>
      </c>
      <c r="C67" s="21">
        <f>18226</f>
        <v>18226</v>
      </c>
      <c r="D67" s="21">
        <f t="shared" si="11"/>
        <v>131152</v>
      </c>
      <c r="E67" s="21">
        <f t="shared" si="12"/>
        <v>128.078125</v>
      </c>
    </row>
    <row r="68">
      <c r="A68" s="21">
        <f>18728</f>
        <v>18728</v>
      </c>
      <c r="B68" s="21">
        <f t="shared" si="10"/>
        <v>0</v>
      </c>
      <c r="C68" s="21">
        <f>18500</f>
        <v>18500</v>
      </c>
      <c r="D68" s="21">
        <f>131160</f>
        <v>131160</v>
      </c>
      <c r="E68" s="21">
        <f>128.0859375</f>
        <v>128.0859375</v>
      </c>
    </row>
    <row r="69">
      <c r="A69" s="21">
        <f>18961</f>
        <v>18961</v>
      </c>
      <c r="B69" s="21">
        <f t="shared" si="10"/>
        <v>0</v>
      </c>
      <c r="C69" s="21">
        <f>18739</f>
        <v>18739</v>
      </c>
      <c r="D69" s="21">
        <f>131168</f>
        <v>131168</v>
      </c>
      <c r="E69" s="21">
        <f>128.09375</f>
        <v>128.09375</v>
      </c>
    </row>
    <row r="70">
      <c r="A70" s="21">
        <f>19221</f>
        <v>19221</v>
      </c>
      <c r="B70" s="21">
        <f>2</f>
        <v>2</v>
      </c>
      <c r="C70" s="21">
        <f>18956</f>
        <v>18956</v>
      </c>
      <c r="D70" s="21">
        <f>131168</f>
        <v>131168</v>
      </c>
      <c r="E70" s="21">
        <f>128.09375</f>
        <v>128.09375</v>
      </c>
    </row>
    <row r="71">
      <c r="A71" s="21">
        <f>19474</f>
        <v>19474</v>
      </c>
      <c r="B71" s="21">
        <f>9</f>
        <v>9</v>
      </c>
      <c r="C71" s="21">
        <f>19212</f>
        <v>19212</v>
      </c>
      <c r="D71" s="21">
        <f>131274</f>
        <v>131274</v>
      </c>
      <c r="E71" s="21">
        <f>128.197265625</f>
        <v>128.197265625</v>
      </c>
    </row>
    <row r="72">
      <c r="A72" s="21">
        <f>19764</f>
        <v>19764</v>
      </c>
      <c r="B72" s="21">
        <f t="shared" ref="B72:B79" si="13">0</f>
        <v>0</v>
      </c>
      <c r="C72" s="21">
        <f>19477</f>
        <v>19477</v>
      </c>
      <c r="D72" s="21">
        <f>132312</f>
        <v>132312</v>
      </c>
      <c r="E72" s="21">
        <f>129.2109375</f>
        <v>129.2109375</v>
      </c>
    </row>
    <row r="73">
      <c r="A73" s="21">
        <f>20005</f>
        <v>20005</v>
      </c>
      <c r="B73" s="21">
        <f t="shared" si="13"/>
        <v>0</v>
      </c>
      <c r="C73" s="21">
        <f>19775</f>
        <v>19775</v>
      </c>
      <c r="D73" s="21">
        <f>132358</f>
        <v>132358</v>
      </c>
      <c r="E73" s="21">
        <f>129.255859375</f>
        <v>129.255859375</v>
      </c>
    </row>
    <row r="74">
      <c r="A74" s="21">
        <f>20251</f>
        <v>20251</v>
      </c>
      <c r="B74" s="21">
        <f t="shared" si="13"/>
        <v>0</v>
      </c>
      <c r="C74" s="21">
        <f>20002</f>
        <v>20002</v>
      </c>
      <c r="D74" s="21">
        <f>132372</f>
        <v>132372</v>
      </c>
      <c r="E74" s="21">
        <f>129.26953125</f>
        <v>129.26953125</v>
      </c>
    </row>
    <row r="75">
      <c r="A75" s="21">
        <f>20525</f>
        <v>20525</v>
      </c>
      <c r="B75" s="21">
        <f t="shared" si="13"/>
        <v>0</v>
      </c>
      <c r="C75" s="21">
        <f>20246</f>
        <v>20246</v>
      </c>
      <c r="D75" s="21">
        <f>132372</f>
        <v>132372</v>
      </c>
      <c r="E75" s="21">
        <f>129.26953125</f>
        <v>129.26953125</v>
      </c>
    </row>
    <row r="76">
      <c r="A76" s="21">
        <f>20776</f>
        <v>20776</v>
      </c>
      <c r="B76" s="21">
        <f t="shared" si="13"/>
        <v>0</v>
      </c>
      <c r="C76" s="21">
        <f>20500</f>
        <v>20500</v>
      </c>
      <c r="D76" s="21">
        <f>132372</f>
        <v>132372</v>
      </c>
      <c r="E76" s="21">
        <f>129.26953125</f>
        <v>129.26953125</v>
      </c>
    </row>
    <row r="77">
      <c r="A77" s="21">
        <f>21013</f>
        <v>21013</v>
      </c>
      <c r="B77" s="21">
        <f t="shared" si="13"/>
        <v>0</v>
      </c>
      <c r="C77" s="21">
        <f>20766</f>
        <v>20766</v>
      </c>
      <c r="D77" s="21">
        <f>132372</f>
        <v>132372</v>
      </c>
      <c r="E77" s="21">
        <f>129.26953125</f>
        <v>129.26953125</v>
      </c>
    </row>
    <row r="78">
      <c r="A78" s="21">
        <f>21237</f>
        <v>21237</v>
      </c>
      <c r="B78" s="21">
        <f t="shared" si="13"/>
        <v>0</v>
      </c>
      <c r="C78" s="21">
        <f>20993</f>
        <v>20993</v>
      </c>
      <c r="D78" s="21">
        <f>132372</f>
        <v>132372</v>
      </c>
      <c r="E78" s="21">
        <f>129.26953125</f>
        <v>129.26953125</v>
      </c>
    </row>
    <row r="79">
      <c r="A79" s="21">
        <f>21485</f>
        <v>21485</v>
      </c>
      <c r="B79" s="21">
        <f t="shared" si="13"/>
        <v>0</v>
      </c>
      <c r="C79" s="21">
        <f>21205</f>
        <v>21205</v>
      </c>
      <c r="D79" s="21">
        <f>132372</f>
        <v>132372</v>
      </c>
      <c r="E79" s="21">
        <f>129.26953125</f>
        <v>129.26953125</v>
      </c>
    </row>
    <row r="80">
      <c r="A80" s="21">
        <f>21752</f>
        <v>21752</v>
      </c>
      <c r="B80" s="21">
        <f>2</f>
        <v>2</v>
      </c>
      <c r="C80" s="21">
        <f>21455</f>
        <v>21455</v>
      </c>
      <c r="D80" s="21">
        <f>132372</f>
        <v>132372</v>
      </c>
      <c r="E80" s="21">
        <f>129.26953125</f>
        <v>129.26953125</v>
      </c>
    </row>
    <row r="81">
      <c r="A81" s="21">
        <f>21990</f>
        <v>21990</v>
      </c>
      <c r="B81" s="21">
        <f>7</f>
        <v>7</v>
      </c>
      <c r="C81" s="21">
        <f>21720</f>
        <v>21720</v>
      </c>
      <c r="D81" s="21">
        <f>132392</f>
        <v>132392</v>
      </c>
      <c r="E81" s="21">
        <f>129.2890625</f>
        <v>129.2890625</v>
      </c>
    </row>
    <row r="82">
      <c r="A82" s="21">
        <f>22264</f>
        <v>22264</v>
      </c>
      <c r="B82" s="21">
        <f>6</f>
        <v>6</v>
      </c>
      <c r="C82" s="21">
        <f>22011</f>
        <v>22011</v>
      </c>
      <c r="D82" s="21">
        <f>132818</f>
        <v>132818</v>
      </c>
      <c r="E82" s="21">
        <f>129.705078125</f>
        <v>129.705078125</v>
      </c>
    </row>
    <row r="83">
      <c r="A83" s="21">
        <f>22529</f>
        <v>22529</v>
      </c>
      <c r="B83" s="21">
        <f>0</f>
        <v>0</v>
      </c>
      <c r="C83" s="21">
        <f>22299</f>
        <v>22299</v>
      </c>
      <c r="D83" s="21">
        <f>132872</f>
        <v>132872</v>
      </c>
      <c r="E83" s="21">
        <f>129.7578125</f>
        <v>129.7578125</v>
      </c>
    </row>
    <row r="84">
      <c r="A84" s="21">
        <f>22796</f>
        <v>22796</v>
      </c>
      <c r="B84" s="21">
        <f>0</f>
        <v>0</v>
      </c>
      <c r="C84" s="21">
        <f>22545</f>
        <v>22545</v>
      </c>
      <c r="D84" s="21">
        <f>132874</f>
        <v>132874</v>
      </c>
      <c r="E84" s="21">
        <f>129.759765625</f>
        <v>129.759765625</v>
      </c>
    </row>
    <row r="85">
      <c r="A85" s="21">
        <f>23029</f>
        <v>23029</v>
      </c>
      <c r="B85" s="21">
        <f>0</f>
        <v>0</v>
      </c>
      <c r="C85" s="21">
        <f>22787</f>
        <v>22787</v>
      </c>
      <c r="D85" s="21">
        <f>132874</f>
        <v>132874</v>
      </c>
      <c r="E85" s="21">
        <f>129.759765625</f>
        <v>129.759765625</v>
      </c>
    </row>
    <row r="86">
      <c r="A86" s="21">
        <f>23279</f>
        <v>23279</v>
      </c>
      <c r="B86" s="21">
        <f>0</f>
        <v>0</v>
      </c>
      <c r="C86" s="21">
        <f>23024</f>
        <v>23024</v>
      </c>
      <c r="D86" s="21">
        <f>132874</f>
        <v>132874</v>
      </c>
      <c r="E86" s="21">
        <f>129.759765625</f>
        <v>129.759765625</v>
      </c>
    </row>
    <row r="87">
      <c r="A87" s="21">
        <f>23534</f>
        <v>23534</v>
      </c>
      <c r="B87" s="21">
        <f>0</f>
        <v>0</v>
      </c>
      <c r="C87" s="21">
        <f>23255</f>
        <v>23255</v>
      </c>
      <c r="D87" s="21">
        <f>132874</f>
        <v>132874</v>
      </c>
      <c r="E87" s="21">
        <f>129.759765625</f>
        <v>129.759765625</v>
      </c>
    </row>
    <row r="88">
      <c r="A88" s="21">
        <f>23778</f>
        <v>23778</v>
      </c>
      <c r="B88" s="21">
        <f>0</f>
        <v>0</v>
      </c>
      <c r="C88" s="21">
        <f>23504</f>
        <v>23504</v>
      </c>
      <c r="D88" s="21">
        <f>132874</f>
        <v>132874</v>
      </c>
      <c r="E88" s="21">
        <f>129.759765625</f>
        <v>129.759765625</v>
      </c>
    </row>
    <row r="89">
      <c r="A89" s="21">
        <f>24019</f>
        <v>24019</v>
      </c>
      <c r="B89" s="21">
        <f>0</f>
        <v>0</v>
      </c>
      <c r="C89" s="21">
        <f>23768</f>
        <v>23768</v>
      </c>
      <c r="D89" s="21">
        <f>132874</f>
        <v>132874</v>
      </c>
      <c r="E89" s="21">
        <f>129.759765625</f>
        <v>129.759765625</v>
      </c>
    </row>
    <row r="90">
      <c r="A90" s="21">
        <f>24276</f>
        <v>24276</v>
      </c>
      <c r="B90" s="21">
        <f>25</f>
        <v>25</v>
      </c>
      <c r="C90" s="21">
        <f>24018</f>
        <v>24018</v>
      </c>
      <c r="D90" s="21">
        <f>132874</f>
        <v>132874</v>
      </c>
      <c r="E90" s="21">
        <f>129.759765625</f>
        <v>129.759765625</v>
      </c>
    </row>
    <row r="91">
      <c r="A91" s="21">
        <f>24556</f>
        <v>24556</v>
      </c>
      <c r="B91" s="21">
        <f>12</f>
        <v>12</v>
      </c>
      <c r="C91" s="21">
        <f>24264</f>
        <v>24264</v>
      </c>
      <c r="D91" s="21">
        <f>132834</f>
        <v>132834</v>
      </c>
      <c r="E91" s="21">
        <f>129.720703125</f>
        <v>129.720703125</v>
      </c>
    </row>
    <row r="92">
      <c r="A92" s="21">
        <f>24809</f>
        <v>24809</v>
      </c>
      <c r="B92" s="21">
        <f t="shared" ref="B92:B112" si="14">0</f>
        <v>0</v>
      </c>
      <c r="C92" s="21">
        <f>24558</f>
        <v>24558</v>
      </c>
      <c r="D92" s="21">
        <f>133116</f>
        <v>133116</v>
      </c>
      <c r="E92" s="21">
        <f>129.99609375</f>
        <v>129.99609375</v>
      </c>
    </row>
    <row r="93">
      <c r="A93" s="21">
        <f>25053</f>
        <v>25053</v>
      </c>
      <c r="B93" s="21">
        <f t="shared" si="14"/>
        <v>0</v>
      </c>
      <c r="C93" s="21">
        <f>24791</f>
        <v>24791</v>
      </c>
      <c r="D93" s="21">
        <f t="shared" ref="D93:D102" si="15">133098</f>
        <v>133098</v>
      </c>
      <c r="E93" s="21">
        <f t="shared" ref="E93:E102" si="16">129.978515625</f>
        <v>129.978515625</v>
      </c>
    </row>
    <row r="94">
      <c r="A94" s="21">
        <f>25309</f>
        <v>25309</v>
      </c>
      <c r="B94" s="21">
        <f t="shared" si="14"/>
        <v>0</v>
      </c>
      <c r="C94" s="21">
        <f>25043</f>
        <v>25043</v>
      </c>
      <c r="D94" s="21">
        <f t="shared" si="15"/>
        <v>133098</v>
      </c>
      <c r="E94" s="21">
        <f t="shared" si="16"/>
        <v>129.978515625</v>
      </c>
    </row>
    <row r="95">
      <c r="A95" s="21">
        <f>25566</f>
        <v>25566</v>
      </c>
      <c r="B95" s="21">
        <f t="shared" si="14"/>
        <v>0</v>
      </c>
      <c r="C95" s="21">
        <f>25291</f>
        <v>25291</v>
      </c>
      <c r="D95" s="21">
        <f t="shared" si="15"/>
        <v>133098</v>
      </c>
      <c r="E95" s="21">
        <f t="shared" si="16"/>
        <v>129.978515625</v>
      </c>
    </row>
    <row r="96">
      <c r="A96" s="21">
        <f>25803</f>
        <v>25803</v>
      </c>
      <c r="B96" s="21">
        <f t="shared" si="14"/>
        <v>0</v>
      </c>
      <c r="C96" s="21">
        <f>25542</f>
        <v>25542</v>
      </c>
      <c r="D96" s="21">
        <f t="shared" si="15"/>
        <v>133098</v>
      </c>
      <c r="E96" s="21">
        <f t="shared" si="16"/>
        <v>129.978515625</v>
      </c>
    </row>
    <row r="97">
      <c r="A97" s="21">
        <f>26096</f>
        <v>26096</v>
      </c>
      <c r="B97" s="21">
        <f t="shared" si="14"/>
        <v>0</v>
      </c>
      <c r="C97" s="21">
        <f>25788</f>
        <v>25788</v>
      </c>
      <c r="D97" s="21">
        <f t="shared" si="15"/>
        <v>133098</v>
      </c>
      <c r="E97" s="21">
        <f t="shared" si="16"/>
        <v>129.978515625</v>
      </c>
    </row>
    <row r="98">
      <c r="A98" s="21">
        <f>26340</f>
        <v>26340</v>
      </c>
      <c r="B98" s="21">
        <f t="shared" si="14"/>
        <v>0</v>
      </c>
      <c r="C98" s="21">
        <f>26063</f>
        <v>26063</v>
      </c>
      <c r="D98" s="21">
        <f t="shared" si="15"/>
        <v>133098</v>
      </c>
      <c r="E98" s="21">
        <f t="shared" si="16"/>
        <v>129.978515625</v>
      </c>
    </row>
    <row r="99">
      <c r="A99" s="21">
        <f>26574</f>
        <v>26574</v>
      </c>
      <c r="B99" s="21">
        <f t="shared" si="14"/>
        <v>0</v>
      </c>
      <c r="C99" s="21">
        <f>26316</f>
        <v>26316</v>
      </c>
      <c r="D99" s="21">
        <f t="shared" si="15"/>
        <v>133098</v>
      </c>
      <c r="E99" s="21">
        <f t="shared" si="16"/>
        <v>129.978515625</v>
      </c>
    </row>
    <row r="100">
      <c r="A100" s="21">
        <f>26863</f>
        <v>26863</v>
      </c>
      <c r="B100" s="21">
        <f t="shared" si="14"/>
        <v>0</v>
      </c>
      <c r="C100" s="21">
        <f>26574</f>
        <v>26574</v>
      </c>
      <c r="D100" s="21">
        <f t="shared" si="15"/>
        <v>133098</v>
      </c>
      <c r="E100" s="21">
        <f t="shared" si="16"/>
        <v>129.978515625</v>
      </c>
    </row>
    <row r="101">
      <c r="A101" s="21">
        <f>27134</f>
        <v>27134</v>
      </c>
      <c r="B101" s="21">
        <f t="shared" si="14"/>
        <v>0</v>
      </c>
      <c r="C101" s="21">
        <f>26820</f>
        <v>26820</v>
      </c>
      <c r="D101" s="21">
        <f t="shared" si="15"/>
        <v>133098</v>
      </c>
      <c r="E101" s="21">
        <f t="shared" si="16"/>
        <v>129.978515625</v>
      </c>
    </row>
    <row r="102">
      <c r="A102" s="21">
        <f>27381</f>
        <v>27381</v>
      </c>
      <c r="B102" s="21">
        <f t="shared" si="14"/>
        <v>0</v>
      </c>
      <c r="C102" s="21">
        <f>27065</f>
        <v>27065</v>
      </c>
      <c r="D102" s="21">
        <f t="shared" si="15"/>
        <v>133098</v>
      </c>
      <c r="E102" s="21">
        <f t="shared" si="16"/>
        <v>129.978515625</v>
      </c>
    </row>
    <row r="103">
      <c r="A103" s="21">
        <f>27628</f>
        <v>27628</v>
      </c>
      <c r="B103" s="21">
        <f t="shared" si="14"/>
        <v>0</v>
      </c>
      <c r="C103" s="21">
        <f>27339</f>
        <v>27339</v>
      </c>
      <c r="D103" s="21">
        <f>133274</f>
        <v>133274</v>
      </c>
      <c r="E103" s="21">
        <f>130.150390625</f>
        <v>130.150390625</v>
      </c>
    </row>
    <row r="104">
      <c r="A104" s="21">
        <f>27887</f>
        <v>27887</v>
      </c>
      <c r="B104" s="21">
        <f t="shared" si="14"/>
        <v>0</v>
      </c>
      <c r="C104" s="21">
        <f>27603</f>
        <v>27603</v>
      </c>
      <c r="D104" s="21">
        <f t="shared" ref="D104:D114" si="17">133324</f>
        <v>133324</v>
      </c>
      <c r="E104" s="21">
        <f t="shared" ref="E104:E114" si="18">130.19921875</f>
        <v>130.19921875</v>
      </c>
    </row>
    <row r="105">
      <c r="A105" s="21">
        <f>28132</f>
        <v>28132</v>
      </c>
      <c r="B105" s="21">
        <f t="shared" si="14"/>
        <v>0</v>
      </c>
      <c r="C105" s="21">
        <f>27869</f>
        <v>27869</v>
      </c>
      <c r="D105" s="21">
        <f t="shared" si="17"/>
        <v>133324</v>
      </c>
      <c r="E105" s="21">
        <f t="shared" si="18"/>
        <v>130.19921875</v>
      </c>
    </row>
    <row r="106">
      <c r="A106" s="21">
        <f>28349</f>
        <v>28349</v>
      </c>
      <c r="B106" s="21">
        <f t="shared" si="14"/>
        <v>0</v>
      </c>
      <c r="C106" s="21">
        <f>28123</f>
        <v>28123</v>
      </c>
      <c r="D106" s="21">
        <f t="shared" si="17"/>
        <v>133324</v>
      </c>
      <c r="E106" s="21">
        <f t="shared" si="18"/>
        <v>130.19921875</v>
      </c>
    </row>
    <row r="107">
      <c r="A107" s="21">
        <f>28643</f>
        <v>28643</v>
      </c>
      <c r="B107" s="21">
        <f t="shared" si="14"/>
        <v>0</v>
      </c>
      <c r="C107" s="21">
        <f>28358</f>
        <v>28358</v>
      </c>
      <c r="D107" s="21">
        <f t="shared" si="17"/>
        <v>133324</v>
      </c>
      <c r="E107" s="21">
        <f t="shared" si="18"/>
        <v>130.19921875</v>
      </c>
    </row>
    <row r="108">
      <c r="A108" s="21">
        <f>28890</f>
        <v>28890</v>
      </c>
      <c r="B108" s="21">
        <f t="shared" si="14"/>
        <v>0</v>
      </c>
      <c r="C108" s="21">
        <f>28609</f>
        <v>28609</v>
      </c>
      <c r="D108" s="21">
        <f t="shared" si="17"/>
        <v>133324</v>
      </c>
      <c r="E108" s="21">
        <f t="shared" si="18"/>
        <v>130.19921875</v>
      </c>
    </row>
    <row r="109">
      <c r="A109" s="21">
        <f>29148</f>
        <v>29148</v>
      </c>
      <c r="B109" s="21">
        <f t="shared" si="14"/>
        <v>0</v>
      </c>
      <c r="C109" s="21">
        <f>28857</f>
        <v>28857</v>
      </c>
      <c r="D109" s="21">
        <f t="shared" si="17"/>
        <v>133324</v>
      </c>
      <c r="E109" s="21">
        <f t="shared" si="18"/>
        <v>130.19921875</v>
      </c>
    </row>
    <row r="110">
      <c r="A110" s="21">
        <f>29406</f>
        <v>29406</v>
      </c>
      <c r="B110" s="21">
        <f t="shared" si="14"/>
        <v>0</v>
      </c>
      <c r="C110" s="21">
        <f>29133</f>
        <v>29133</v>
      </c>
      <c r="D110" s="21">
        <f t="shared" si="17"/>
        <v>133324</v>
      </c>
      <c r="E110" s="21">
        <f t="shared" si="18"/>
        <v>130.19921875</v>
      </c>
    </row>
    <row r="111">
      <c r="A111" s="21">
        <f>29687</f>
        <v>29687</v>
      </c>
      <c r="B111" s="21">
        <f t="shared" si="14"/>
        <v>0</v>
      </c>
      <c r="C111" s="21">
        <f>29384</f>
        <v>29384</v>
      </c>
      <c r="D111" s="21">
        <f t="shared" si="17"/>
        <v>133324</v>
      </c>
      <c r="E111" s="21">
        <f t="shared" si="18"/>
        <v>130.19921875</v>
      </c>
    </row>
    <row r="112">
      <c r="A112" s="21">
        <f>29947</f>
        <v>29947</v>
      </c>
      <c r="B112" s="21">
        <f t="shared" si="14"/>
        <v>0</v>
      </c>
      <c r="C112" s="21">
        <f>29652</f>
        <v>29652</v>
      </c>
      <c r="D112" s="21">
        <f t="shared" si="17"/>
        <v>133324</v>
      </c>
      <c r="E112" s="21">
        <f t="shared" si="18"/>
        <v>130.19921875</v>
      </c>
    </row>
    <row r="113">
      <c r="A113" s="21">
        <f>30217</f>
        <v>30217</v>
      </c>
      <c r="B113" s="21">
        <f>5</f>
        <v>5</v>
      </c>
      <c r="C113" s="21">
        <f>29933</f>
        <v>29933</v>
      </c>
      <c r="D113" s="21">
        <f t="shared" si="17"/>
        <v>133324</v>
      </c>
      <c r="E113" s="21">
        <f t="shared" si="18"/>
        <v>130.19921875</v>
      </c>
    </row>
    <row r="114">
      <c r="A114" s="21">
        <f>30515</f>
        <v>30515</v>
      </c>
      <c r="B114" s="21">
        <f>11</f>
        <v>11</v>
      </c>
      <c r="C114" s="21">
        <f>30193</f>
        <v>30193</v>
      </c>
      <c r="D114" s="21">
        <f t="shared" si="17"/>
        <v>133324</v>
      </c>
      <c r="E114" s="21">
        <f t="shared" si="18"/>
        <v>130.19921875</v>
      </c>
    </row>
    <row r="115">
      <c r="A115" s="21">
        <f>30773</f>
        <v>30773</v>
      </c>
      <c r="B115" s="21">
        <f>5</f>
        <v>5</v>
      </c>
      <c r="C115" s="21">
        <f>30455</f>
        <v>30455</v>
      </c>
      <c r="D115" s="21">
        <f>133460</f>
        <v>133460</v>
      </c>
      <c r="E115" s="21">
        <f>130.33203125</f>
        <v>130.33203125</v>
      </c>
    </row>
    <row r="116">
      <c r="A116" s="21">
        <f>31015</f>
        <v>31015</v>
      </c>
      <c r="B116" s="21">
        <f t="shared" ref="B116:B123" si="19">0</f>
        <v>0</v>
      </c>
      <c r="C116" s="21">
        <f>30736</f>
        <v>30736</v>
      </c>
      <c r="D116" s="21">
        <f>133570</f>
        <v>133570</v>
      </c>
      <c r="E116" s="21">
        <f>130.439453125</f>
        <v>130.439453125</v>
      </c>
    </row>
    <row r="117">
      <c r="A117" s="21">
        <f>31268</f>
        <v>31268</v>
      </c>
      <c r="B117" s="21">
        <f t="shared" si="19"/>
        <v>0</v>
      </c>
      <c r="C117" s="21">
        <f>30995</f>
        <v>30995</v>
      </c>
      <c r="D117" s="21">
        <f t="shared" ref="D117:D125" si="20">133584</f>
        <v>133584</v>
      </c>
      <c r="E117" s="21">
        <f t="shared" ref="E117:E125" si="21">130.453125</f>
        <v>130.453125</v>
      </c>
    </row>
    <row r="118">
      <c r="A118" s="21">
        <f>31507</f>
        <v>31507</v>
      </c>
      <c r="B118" s="21">
        <f t="shared" si="19"/>
        <v>0</v>
      </c>
      <c r="C118" s="21">
        <f>31246</f>
        <v>31246</v>
      </c>
      <c r="D118" s="21">
        <f t="shared" si="20"/>
        <v>133584</v>
      </c>
      <c r="E118" s="21">
        <f t="shared" si="21"/>
        <v>130.453125</v>
      </c>
    </row>
    <row r="119">
      <c r="A119" s="21">
        <f>31739</f>
        <v>31739</v>
      </c>
      <c r="B119" s="21">
        <f t="shared" si="19"/>
        <v>0</v>
      </c>
      <c r="C119" s="21">
        <f>31498</f>
        <v>31498</v>
      </c>
      <c r="D119" s="21">
        <f t="shared" si="20"/>
        <v>133584</v>
      </c>
      <c r="E119" s="21">
        <f t="shared" si="21"/>
        <v>130.453125</v>
      </c>
    </row>
    <row r="120">
      <c r="A120" s="21">
        <f>32013</f>
        <v>32013</v>
      </c>
      <c r="B120" s="21">
        <f t="shared" si="19"/>
        <v>0</v>
      </c>
      <c r="C120" s="21">
        <f>31724</f>
        <v>31724</v>
      </c>
      <c r="D120" s="21">
        <f t="shared" si="20"/>
        <v>133584</v>
      </c>
      <c r="E120" s="21">
        <f t="shared" si="21"/>
        <v>130.453125</v>
      </c>
    </row>
    <row r="121">
      <c r="A121" s="21">
        <f>32259</f>
        <v>32259</v>
      </c>
      <c r="B121" s="21">
        <f t="shared" si="19"/>
        <v>0</v>
      </c>
      <c r="C121" s="21">
        <f>31967</f>
        <v>31967</v>
      </c>
      <c r="D121" s="21">
        <f t="shared" si="20"/>
        <v>133584</v>
      </c>
      <c r="E121" s="21">
        <f t="shared" si="21"/>
        <v>130.453125</v>
      </c>
    </row>
    <row r="122">
      <c r="A122" s="21">
        <f>32517</f>
        <v>32517</v>
      </c>
      <c r="B122" s="21">
        <f t="shared" si="19"/>
        <v>0</v>
      </c>
      <c r="C122" s="21">
        <f>32219</f>
        <v>32219</v>
      </c>
      <c r="D122" s="21">
        <f t="shared" si="20"/>
        <v>133584</v>
      </c>
      <c r="E122" s="21">
        <f t="shared" si="21"/>
        <v>130.453125</v>
      </c>
    </row>
    <row r="123">
      <c r="A123" s="21">
        <f>32759</f>
        <v>32759</v>
      </c>
      <c r="B123" s="21">
        <f t="shared" si="19"/>
        <v>0</v>
      </c>
      <c r="C123" s="21">
        <f>32493</f>
        <v>32493</v>
      </c>
      <c r="D123" s="21">
        <f t="shared" si="20"/>
        <v>133584</v>
      </c>
      <c r="E123" s="21">
        <f t="shared" si="21"/>
        <v>130.453125</v>
      </c>
    </row>
    <row r="124">
      <c r="A124" s="21">
        <f>33013</f>
        <v>33013</v>
      </c>
      <c r="B124" s="21">
        <f>7</f>
        <v>7</v>
      </c>
      <c r="C124" s="21">
        <f>32749</f>
        <v>32749</v>
      </c>
      <c r="D124" s="21">
        <f t="shared" si="20"/>
        <v>133584</v>
      </c>
      <c r="E124" s="21">
        <f t="shared" si="21"/>
        <v>130.453125</v>
      </c>
    </row>
    <row r="125">
      <c r="A125" s="21">
        <f>33303</f>
        <v>33303</v>
      </c>
      <c r="B125" s="21">
        <f>7</f>
        <v>7</v>
      </c>
      <c r="C125" s="21">
        <f>33027</f>
        <v>33027</v>
      </c>
      <c r="D125" s="21">
        <f t="shared" si="20"/>
        <v>133584</v>
      </c>
      <c r="E125" s="21">
        <f t="shared" si="21"/>
        <v>130.453125</v>
      </c>
    </row>
    <row r="126">
      <c r="A126" s="21">
        <f>33571</f>
        <v>33571</v>
      </c>
      <c r="B126" s="21">
        <f>12</f>
        <v>12</v>
      </c>
      <c r="C126" s="21">
        <f>33269</f>
        <v>33269</v>
      </c>
      <c r="D126" s="21">
        <f>134012</f>
        <v>134012</v>
      </c>
      <c r="E126" s="21">
        <f>130.87109375</f>
        <v>130.87109375</v>
      </c>
    </row>
    <row r="127">
      <c r="A127" s="21">
        <f>33857</f>
        <v>33857</v>
      </c>
      <c r="B127" s="21">
        <f t="shared" ref="B127:B135" si="22">0</f>
        <v>0</v>
      </c>
      <c r="C127" s="21">
        <f>33566</f>
        <v>33566</v>
      </c>
      <c r="D127" s="21">
        <f>134464</f>
        <v>134464</v>
      </c>
      <c r="E127" s="21">
        <f>131.3125</f>
        <v>131.3125</v>
      </c>
    </row>
    <row r="128">
      <c r="A128" s="21">
        <f>34114</f>
        <v>34114</v>
      </c>
      <c r="B128" s="21">
        <f t="shared" si="22"/>
        <v>0</v>
      </c>
      <c r="C128" s="21">
        <f>33814</f>
        <v>33814</v>
      </c>
      <c r="D128" s="21">
        <f t="shared" ref="D128:D136" si="23">134494</f>
        <v>134494</v>
      </c>
      <c r="E128" s="21">
        <f t="shared" ref="E128:E136" si="24">131.341796875</f>
        <v>131.341796875</v>
      </c>
    </row>
    <row r="129">
      <c r="A129" s="21">
        <f>34364</f>
        <v>34364</v>
      </c>
      <c r="B129" s="21">
        <f t="shared" si="22"/>
        <v>0</v>
      </c>
      <c r="C129" s="21">
        <f>34084</f>
        <v>34084</v>
      </c>
      <c r="D129" s="21">
        <f t="shared" si="23"/>
        <v>134494</v>
      </c>
      <c r="E129" s="21">
        <f t="shared" si="24"/>
        <v>131.341796875</v>
      </c>
    </row>
    <row r="130">
      <c r="A130" s="21">
        <f>34628</f>
        <v>34628</v>
      </c>
      <c r="B130" s="21">
        <f t="shared" si="22"/>
        <v>0</v>
      </c>
      <c r="C130" s="21">
        <f>34354</f>
        <v>34354</v>
      </c>
      <c r="D130" s="21">
        <f t="shared" si="23"/>
        <v>134494</v>
      </c>
      <c r="E130" s="21">
        <f t="shared" si="24"/>
        <v>131.341796875</v>
      </c>
    </row>
    <row r="131">
      <c r="A131" s="21">
        <f>34878</f>
        <v>34878</v>
      </c>
      <c r="B131" s="21">
        <f t="shared" si="22"/>
        <v>0</v>
      </c>
      <c r="C131" s="21">
        <f>34603</f>
        <v>34603</v>
      </c>
      <c r="D131" s="21">
        <f t="shared" si="23"/>
        <v>134494</v>
      </c>
      <c r="E131" s="21">
        <f t="shared" si="24"/>
        <v>131.341796875</v>
      </c>
    </row>
    <row r="132">
      <c r="A132" s="21">
        <f>35120</f>
        <v>35120</v>
      </c>
      <c r="B132" s="21">
        <f t="shared" si="22"/>
        <v>0</v>
      </c>
      <c r="C132" s="21">
        <f>34867</f>
        <v>34867</v>
      </c>
      <c r="D132" s="21">
        <f t="shared" si="23"/>
        <v>134494</v>
      </c>
      <c r="E132" s="21">
        <f t="shared" si="24"/>
        <v>131.341796875</v>
      </c>
    </row>
    <row r="133">
      <c r="A133" s="21">
        <f>35379</f>
        <v>35379</v>
      </c>
      <c r="B133" s="21">
        <f t="shared" si="22"/>
        <v>0</v>
      </c>
      <c r="C133" s="21">
        <f>35111</f>
        <v>35111</v>
      </c>
      <c r="D133" s="21">
        <f t="shared" si="23"/>
        <v>134494</v>
      </c>
      <c r="E133" s="21">
        <f t="shared" si="24"/>
        <v>131.341796875</v>
      </c>
    </row>
    <row r="134">
      <c r="A134" s="21">
        <f>35629</f>
        <v>35629</v>
      </c>
      <c r="B134" s="21">
        <f t="shared" si="22"/>
        <v>0</v>
      </c>
      <c r="C134" s="21">
        <f>35347</f>
        <v>35347</v>
      </c>
      <c r="D134" s="21">
        <f t="shared" si="23"/>
        <v>134494</v>
      </c>
      <c r="E134" s="21">
        <f t="shared" si="24"/>
        <v>131.341796875</v>
      </c>
    </row>
    <row r="135">
      <c r="A135" s="21">
        <f>35844</f>
        <v>35844</v>
      </c>
      <c r="B135" s="21">
        <f t="shared" si="22"/>
        <v>0</v>
      </c>
      <c r="C135" s="21">
        <f>35601</f>
        <v>35601</v>
      </c>
      <c r="D135" s="21">
        <f t="shared" si="23"/>
        <v>134494</v>
      </c>
      <c r="E135" s="21">
        <f t="shared" si="24"/>
        <v>131.341796875</v>
      </c>
    </row>
    <row r="136">
      <c r="C136" s="21">
        <f>35791</f>
        <v>35791</v>
      </c>
      <c r="D136" s="21">
        <f t="shared" si="23"/>
        <v>134494</v>
      </c>
      <c r="E136" s="21">
        <f t="shared" si="24"/>
        <v>131.341796875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2015-10-22T14:41:46Z</dcterms:modified>
  <cp:lastPrinted>2016-01-08T15:46:44Z</cp:lastPrinted>
</cp:coreProperties>
</file>