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High-end\NativeAndroidPropertycross\"/>
    </mc:Choice>
  </mc:AlternateContent>
  <bookViews>
    <workbookView xWindow="240" yWindow="96" windowWidth="11100" windowHeight="6708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216" i="2" l="1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I13" i="2" s="1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<sst xmlns="http://schemas.openxmlformats.org/spreadsheetml/2006/main" count="9" uniqueCount="9">
  <si>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</si>
  <si>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</si>
  <si>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</si>
  <si>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</si>
  <si>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245(140x)</t>
  </si>
  <si>
    <t>AVERAGE: 160(215x)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</si>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</sst>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Sheet1!$A$2:$A$141</c:f>
              <c:numCache>
                <c:formatCode>General</c:formatCode>
                <c:ptCount val="140"/>
                <c:pt idx="0">
                  <c:v>867</c:v>
                </c:pt>
                <c:pt idx="1">
                  <c:v>1111</c:v>
                </c:pt>
                <c:pt idx="2">
                  <c:v>1338</c:v>
                </c:pt>
                <c:pt idx="3">
                  <c:v>1569</c:v>
                </c:pt>
                <c:pt idx="4">
                  <c:v>1800</c:v>
                </c:pt>
                <c:pt idx="5">
                  <c:v>2019</c:v>
                </c:pt>
                <c:pt idx="6">
                  <c:v>2265</c:v>
                </c:pt>
                <c:pt idx="7">
                  <c:v>2511</c:v>
                </c:pt>
                <c:pt idx="8">
                  <c:v>2754</c:v>
                </c:pt>
                <c:pt idx="9">
                  <c:v>2982</c:v>
                </c:pt>
                <c:pt idx="10">
                  <c:v>3213</c:v>
                </c:pt>
                <c:pt idx="11">
                  <c:v>3451</c:v>
                </c:pt>
                <c:pt idx="12">
                  <c:v>3685</c:v>
                </c:pt>
                <c:pt idx="13">
                  <c:v>3977</c:v>
                </c:pt>
                <c:pt idx="14">
                  <c:v>4245</c:v>
                </c:pt>
                <c:pt idx="15">
                  <c:v>4544</c:v>
                </c:pt>
                <c:pt idx="16">
                  <c:v>4827</c:v>
                </c:pt>
                <c:pt idx="17">
                  <c:v>5107</c:v>
                </c:pt>
                <c:pt idx="18">
                  <c:v>5410</c:v>
                </c:pt>
                <c:pt idx="19">
                  <c:v>5644</c:v>
                </c:pt>
                <c:pt idx="20">
                  <c:v>5879</c:v>
                </c:pt>
                <c:pt idx="21">
                  <c:v>6137</c:v>
                </c:pt>
                <c:pt idx="22">
                  <c:v>6364</c:v>
                </c:pt>
                <c:pt idx="23">
                  <c:v>6618</c:v>
                </c:pt>
                <c:pt idx="24">
                  <c:v>6850</c:v>
                </c:pt>
                <c:pt idx="25">
                  <c:v>7100</c:v>
                </c:pt>
                <c:pt idx="26">
                  <c:v>7343</c:v>
                </c:pt>
                <c:pt idx="27">
                  <c:v>7554</c:v>
                </c:pt>
                <c:pt idx="28">
                  <c:v>7797</c:v>
                </c:pt>
                <c:pt idx="29">
                  <c:v>8031</c:v>
                </c:pt>
                <c:pt idx="30">
                  <c:v>8265</c:v>
                </c:pt>
                <c:pt idx="31">
                  <c:v>8498</c:v>
                </c:pt>
                <c:pt idx="32">
                  <c:v>8753</c:v>
                </c:pt>
                <c:pt idx="33">
                  <c:v>9030</c:v>
                </c:pt>
                <c:pt idx="34">
                  <c:v>9336</c:v>
                </c:pt>
                <c:pt idx="35">
                  <c:v>9607</c:v>
                </c:pt>
                <c:pt idx="36">
                  <c:v>9856</c:v>
                </c:pt>
                <c:pt idx="37">
                  <c:v>10130</c:v>
                </c:pt>
                <c:pt idx="38">
                  <c:v>10445</c:v>
                </c:pt>
                <c:pt idx="39">
                  <c:v>10761</c:v>
                </c:pt>
                <c:pt idx="40">
                  <c:v>11068</c:v>
                </c:pt>
                <c:pt idx="41">
                  <c:v>11370</c:v>
                </c:pt>
                <c:pt idx="42">
                  <c:v>11583</c:v>
                </c:pt>
                <c:pt idx="43">
                  <c:v>11814</c:v>
                </c:pt>
                <c:pt idx="44">
                  <c:v>12056</c:v>
                </c:pt>
                <c:pt idx="45">
                  <c:v>12318</c:v>
                </c:pt>
                <c:pt idx="46">
                  <c:v>12543</c:v>
                </c:pt>
                <c:pt idx="47">
                  <c:v>12760</c:v>
                </c:pt>
                <c:pt idx="48">
                  <c:v>13027</c:v>
                </c:pt>
                <c:pt idx="49">
                  <c:v>13283</c:v>
                </c:pt>
                <c:pt idx="50">
                  <c:v>13517</c:v>
                </c:pt>
                <c:pt idx="51">
                  <c:v>13788</c:v>
                </c:pt>
                <c:pt idx="52">
                  <c:v>14020</c:v>
                </c:pt>
                <c:pt idx="53">
                  <c:v>14258</c:v>
                </c:pt>
                <c:pt idx="54">
                  <c:v>14508</c:v>
                </c:pt>
                <c:pt idx="55">
                  <c:v>14799</c:v>
                </c:pt>
                <c:pt idx="56">
                  <c:v>15027</c:v>
                </c:pt>
                <c:pt idx="57">
                  <c:v>15283</c:v>
                </c:pt>
                <c:pt idx="58">
                  <c:v>15490</c:v>
                </c:pt>
                <c:pt idx="59">
                  <c:v>15735</c:v>
                </c:pt>
                <c:pt idx="60">
                  <c:v>15970</c:v>
                </c:pt>
                <c:pt idx="61">
                  <c:v>16224</c:v>
                </c:pt>
                <c:pt idx="62">
                  <c:v>16489</c:v>
                </c:pt>
                <c:pt idx="63">
                  <c:v>16760</c:v>
                </c:pt>
                <c:pt idx="64">
                  <c:v>17033</c:v>
                </c:pt>
                <c:pt idx="65">
                  <c:v>17284</c:v>
                </c:pt>
                <c:pt idx="66">
                  <c:v>17556</c:v>
                </c:pt>
                <c:pt idx="67">
                  <c:v>17789</c:v>
                </c:pt>
                <c:pt idx="68">
                  <c:v>18049</c:v>
                </c:pt>
                <c:pt idx="69">
                  <c:v>18290</c:v>
                </c:pt>
                <c:pt idx="70">
                  <c:v>18521</c:v>
                </c:pt>
                <c:pt idx="71">
                  <c:v>18747</c:v>
                </c:pt>
                <c:pt idx="72">
                  <c:v>18972</c:v>
                </c:pt>
                <c:pt idx="73">
                  <c:v>19218</c:v>
                </c:pt>
                <c:pt idx="74">
                  <c:v>19517</c:v>
                </c:pt>
                <c:pt idx="75">
                  <c:v>19754</c:v>
                </c:pt>
                <c:pt idx="76">
                  <c:v>19997</c:v>
                </c:pt>
                <c:pt idx="77">
                  <c:v>20212</c:v>
                </c:pt>
                <c:pt idx="78">
                  <c:v>20440</c:v>
                </c:pt>
                <c:pt idx="79">
                  <c:v>20681</c:v>
                </c:pt>
                <c:pt idx="80">
                  <c:v>20914</c:v>
                </c:pt>
                <c:pt idx="81">
                  <c:v>21148</c:v>
                </c:pt>
                <c:pt idx="82">
                  <c:v>21367</c:v>
                </c:pt>
                <c:pt idx="83">
                  <c:v>21621</c:v>
                </c:pt>
                <c:pt idx="84">
                  <c:v>21858</c:v>
                </c:pt>
                <c:pt idx="85">
                  <c:v>22097</c:v>
                </c:pt>
                <c:pt idx="86">
                  <c:v>22330</c:v>
                </c:pt>
                <c:pt idx="87">
                  <c:v>22582</c:v>
                </c:pt>
                <c:pt idx="88">
                  <c:v>22809</c:v>
                </c:pt>
                <c:pt idx="89">
                  <c:v>23057</c:v>
                </c:pt>
                <c:pt idx="90">
                  <c:v>23297</c:v>
                </c:pt>
                <c:pt idx="91">
                  <c:v>23526</c:v>
                </c:pt>
                <c:pt idx="92">
                  <c:v>23792</c:v>
                </c:pt>
                <c:pt idx="93">
                  <c:v>24078</c:v>
                </c:pt>
                <c:pt idx="94">
                  <c:v>24327</c:v>
                </c:pt>
                <c:pt idx="95">
                  <c:v>24552</c:v>
                </c:pt>
                <c:pt idx="96">
                  <c:v>24788</c:v>
                </c:pt>
                <c:pt idx="97">
                  <c:v>25049</c:v>
                </c:pt>
                <c:pt idx="98">
                  <c:v>25287</c:v>
                </c:pt>
                <c:pt idx="99">
                  <c:v>25502</c:v>
                </c:pt>
                <c:pt idx="100">
                  <c:v>25739</c:v>
                </c:pt>
                <c:pt idx="101">
                  <c:v>25980</c:v>
                </c:pt>
                <c:pt idx="102">
                  <c:v>26216</c:v>
                </c:pt>
                <c:pt idx="103">
                  <c:v>26452</c:v>
                </c:pt>
                <c:pt idx="104">
                  <c:v>26718</c:v>
                </c:pt>
                <c:pt idx="105">
                  <c:v>26951</c:v>
                </c:pt>
                <c:pt idx="106">
                  <c:v>27189</c:v>
                </c:pt>
                <c:pt idx="107">
                  <c:v>27433</c:v>
                </c:pt>
                <c:pt idx="108">
                  <c:v>27664</c:v>
                </c:pt>
                <c:pt idx="109">
                  <c:v>27903</c:v>
                </c:pt>
                <c:pt idx="110">
                  <c:v>28135</c:v>
                </c:pt>
                <c:pt idx="111">
                  <c:v>28344</c:v>
                </c:pt>
                <c:pt idx="112">
                  <c:v>28579</c:v>
                </c:pt>
                <c:pt idx="113">
                  <c:v>28794</c:v>
                </c:pt>
                <c:pt idx="114">
                  <c:v>29046</c:v>
                </c:pt>
                <c:pt idx="115">
                  <c:v>29300</c:v>
                </c:pt>
                <c:pt idx="116">
                  <c:v>29542</c:v>
                </c:pt>
                <c:pt idx="117">
                  <c:v>29817</c:v>
                </c:pt>
                <c:pt idx="118">
                  <c:v>30102</c:v>
                </c:pt>
                <c:pt idx="119">
                  <c:v>30345</c:v>
                </c:pt>
                <c:pt idx="120">
                  <c:v>30614</c:v>
                </c:pt>
                <c:pt idx="121">
                  <c:v>30841</c:v>
                </c:pt>
                <c:pt idx="122">
                  <c:v>31088</c:v>
                </c:pt>
                <c:pt idx="123">
                  <c:v>31404</c:v>
                </c:pt>
                <c:pt idx="124">
                  <c:v>31684</c:v>
                </c:pt>
                <c:pt idx="125">
                  <c:v>31907</c:v>
                </c:pt>
                <c:pt idx="126">
                  <c:v>32177</c:v>
                </c:pt>
                <c:pt idx="127">
                  <c:v>32452</c:v>
                </c:pt>
                <c:pt idx="128">
                  <c:v>32687</c:v>
                </c:pt>
                <c:pt idx="129">
                  <c:v>32918</c:v>
                </c:pt>
                <c:pt idx="130">
                  <c:v>33140</c:v>
                </c:pt>
                <c:pt idx="131">
                  <c:v>33356</c:v>
                </c:pt>
                <c:pt idx="132">
                  <c:v>33635</c:v>
                </c:pt>
                <c:pt idx="133">
                  <c:v>33849</c:v>
                </c:pt>
                <c:pt idx="134">
                  <c:v>34101</c:v>
                </c:pt>
                <c:pt idx="135">
                  <c:v>34343</c:v>
                </c:pt>
                <c:pt idx="136">
                  <c:v>34593</c:v>
                </c:pt>
                <c:pt idx="137">
                  <c:v>34847</c:v>
                </c:pt>
                <c:pt idx="138">
                  <c:v>35064</c:v>
                </c:pt>
                <c:pt idx="139">
                  <c:v>35276</c:v>
                </c:pt>
              </c:numCache>
            </c:numRef>
          </c:cat>
          <c:val>
            <c:numRef>
              <c:f>Sheet1!$B$2:$B$141</c:f>
              <c:numCache>
                <c:formatCode>General</c:formatCode>
                <c:ptCount val="140"/>
                <c:pt idx="0">
                  <c:v>7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28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5</c:v>
                </c:pt>
                <c:pt idx="60">
                  <c:v>10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</c:v>
                </c:pt>
                <c:pt idx="121">
                  <c:v>0</c:v>
                </c:pt>
                <c:pt idx="122">
                  <c:v>2</c:v>
                </c:pt>
                <c:pt idx="123">
                  <c:v>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7477504"/>
        <c:axId val="-127475328"/>
      </c:lineChart>
      <c:catAx>
        <c:axId val="-12747750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2747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747532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2747750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Sheet1!$C$2:$C$216</c:f>
              <c:numCache>
                <c:formatCode>General</c:formatCode>
                <c:ptCount val="215"/>
                <c:pt idx="0">
                  <c:v>843</c:v>
                </c:pt>
                <c:pt idx="1">
                  <c:v>981</c:v>
                </c:pt>
                <c:pt idx="2">
                  <c:v>1157</c:v>
                </c:pt>
                <c:pt idx="3">
                  <c:v>1291</c:v>
                </c:pt>
                <c:pt idx="4">
                  <c:v>1443</c:v>
                </c:pt>
                <c:pt idx="5">
                  <c:v>1592</c:v>
                </c:pt>
                <c:pt idx="6">
                  <c:v>1759</c:v>
                </c:pt>
                <c:pt idx="7">
                  <c:v>1923</c:v>
                </c:pt>
                <c:pt idx="8">
                  <c:v>2079</c:v>
                </c:pt>
                <c:pt idx="9">
                  <c:v>2215</c:v>
                </c:pt>
                <c:pt idx="10">
                  <c:v>2376</c:v>
                </c:pt>
                <c:pt idx="11">
                  <c:v>2508</c:v>
                </c:pt>
                <c:pt idx="12">
                  <c:v>2662</c:v>
                </c:pt>
                <c:pt idx="13">
                  <c:v>2829</c:v>
                </c:pt>
                <c:pt idx="14">
                  <c:v>2985</c:v>
                </c:pt>
                <c:pt idx="15">
                  <c:v>3123</c:v>
                </c:pt>
                <c:pt idx="16">
                  <c:v>3276</c:v>
                </c:pt>
                <c:pt idx="17">
                  <c:v>3433</c:v>
                </c:pt>
                <c:pt idx="18">
                  <c:v>3597</c:v>
                </c:pt>
                <c:pt idx="19">
                  <c:v>3808</c:v>
                </c:pt>
                <c:pt idx="20">
                  <c:v>4039</c:v>
                </c:pt>
                <c:pt idx="21">
                  <c:v>4241</c:v>
                </c:pt>
                <c:pt idx="22">
                  <c:v>4388</c:v>
                </c:pt>
                <c:pt idx="23">
                  <c:v>4628</c:v>
                </c:pt>
                <c:pt idx="24">
                  <c:v>4788</c:v>
                </c:pt>
                <c:pt idx="25">
                  <c:v>4995</c:v>
                </c:pt>
                <c:pt idx="26">
                  <c:v>5228</c:v>
                </c:pt>
                <c:pt idx="27">
                  <c:v>5432</c:v>
                </c:pt>
                <c:pt idx="28">
                  <c:v>5642</c:v>
                </c:pt>
                <c:pt idx="29">
                  <c:v>5801</c:v>
                </c:pt>
                <c:pt idx="30">
                  <c:v>6013</c:v>
                </c:pt>
                <c:pt idx="31">
                  <c:v>6185</c:v>
                </c:pt>
                <c:pt idx="32">
                  <c:v>6328</c:v>
                </c:pt>
                <c:pt idx="33">
                  <c:v>6499</c:v>
                </c:pt>
                <c:pt idx="34">
                  <c:v>6677</c:v>
                </c:pt>
                <c:pt idx="35">
                  <c:v>6837</c:v>
                </c:pt>
                <c:pt idx="36">
                  <c:v>6985</c:v>
                </c:pt>
                <c:pt idx="37">
                  <c:v>7127</c:v>
                </c:pt>
                <c:pt idx="38">
                  <c:v>7295</c:v>
                </c:pt>
                <c:pt idx="39">
                  <c:v>7431</c:v>
                </c:pt>
                <c:pt idx="40">
                  <c:v>7585</c:v>
                </c:pt>
                <c:pt idx="41">
                  <c:v>7714</c:v>
                </c:pt>
                <c:pt idx="42">
                  <c:v>7873</c:v>
                </c:pt>
                <c:pt idx="43">
                  <c:v>8024</c:v>
                </c:pt>
                <c:pt idx="44">
                  <c:v>8156</c:v>
                </c:pt>
                <c:pt idx="45">
                  <c:v>8307</c:v>
                </c:pt>
                <c:pt idx="46">
                  <c:v>8459</c:v>
                </c:pt>
                <c:pt idx="47">
                  <c:v>8633</c:v>
                </c:pt>
                <c:pt idx="48">
                  <c:v>8801</c:v>
                </c:pt>
                <c:pt idx="49">
                  <c:v>8933</c:v>
                </c:pt>
                <c:pt idx="50">
                  <c:v>9096</c:v>
                </c:pt>
                <c:pt idx="51">
                  <c:v>9245</c:v>
                </c:pt>
                <c:pt idx="52">
                  <c:v>9376</c:v>
                </c:pt>
                <c:pt idx="53">
                  <c:v>9539</c:v>
                </c:pt>
                <c:pt idx="54">
                  <c:v>9668</c:v>
                </c:pt>
                <c:pt idx="55">
                  <c:v>9835</c:v>
                </c:pt>
                <c:pt idx="56">
                  <c:v>9971</c:v>
                </c:pt>
                <c:pt idx="57">
                  <c:v>10188</c:v>
                </c:pt>
                <c:pt idx="58">
                  <c:v>10338</c:v>
                </c:pt>
                <c:pt idx="59">
                  <c:v>10567</c:v>
                </c:pt>
                <c:pt idx="60">
                  <c:v>10793</c:v>
                </c:pt>
                <c:pt idx="61">
                  <c:v>10965</c:v>
                </c:pt>
                <c:pt idx="62">
                  <c:v>11190</c:v>
                </c:pt>
                <c:pt idx="63">
                  <c:v>11362</c:v>
                </c:pt>
                <c:pt idx="64">
                  <c:v>11504</c:v>
                </c:pt>
                <c:pt idx="65">
                  <c:v>11709</c:v>
                </c:pt>
                <c:pt idx="66">
                  <c:v>11878</c:v>
                </c:pt>
                <c:pt idx="67">
                  <c:v>12005</c:v>
                </c:pt>
                <c:pt idx="68">
                  <c:v>12167</c:v>
                </c:pt>
                <c:pt idx="69">
                  <c:v>12302</c:v>
                </c:pt>
                <c:pt idx="70">
                  <c:v>12464</c:v>
                </c:pt>
                <c:pt idx="71">
                  <c:v>12630</c:v>
                </c:pt>
                <c:pt idx="72">
                  <c:v>12766</c:v>
                </c:pt>
                <c:pt idx="73">
                  <c:v>12919</c:v>
                </c:pt>
                <c:pt idx="74">
                  <c:v>13051</c:v>
                </c:pt>
                <c:pt idx="75">
                  <c:v>13226</c:v>
                </c:pt>
                <c:pt idx="76">
                  <c:v>13382</c:v>
                </c:pt>
                <c:pt idx="77">
                  <c:v>13538</c:v>
                </c:pt>
                <c:pt idx="78">
                  <c:v>13687</c:v>
                </c:pt>
                <c:pt idx="79">
                  <c:v>13824</c:v>
                </c:pt>
                <c:pt idx="80">
                  <c:v>13955</c:v>
                </c:pt>
                <c:pt idx="81">
                  <c:v>14110</c:v>
                </c:pt>
                <c:pt idx="82">
                  <c:v>14245</c:v>
                </c:pt>
                <c:pt idx="83">
                  <c:v>14403</c:v>
                </c:pt>
                <c:pt idx="84">
                  <c:v>14543</c:v>
                </c:pt>
                <c:pt idx="85">
                  <c:v>14688</c:v>
                </c:pt>
                <c:pt idx="86">
                  <c:v>14824</c:v>
                </c:pt>
                <c:pt idx="87">
                  <c:v>14977</c:v>
                </c:pt>
                <c:pt idx="88">
                  <c:v>15157</c:v>
                </c:pt>
                <c:pt idx="89">
                  <c:v>15298</c:v>
                </c:pt>
                <c:pt idx="90">
                  <c:v>15484</c:v>
                </c:pt>
                <c:pt idx="91">
                  <c:v>15696</c:v>
                </c:pt>
                <c:pt idx="92">
                  <c:v>15861</c:v>
                </c:pt>
                <c:pt idx="93">
                  <c:v>16039</c:v>
                </c:pt>
                <c:pt idx="94">
                  <c:v>16177</c:v>
                </c:pt>
                <c:pt idx="95">
                  <c:v>16347</c:v>
                </c:pt>
                <c:pt idx="96">
                  <c:v>16520</c:v>
                </c:pt>
                <c:pt idx="97">
                  <c:v>16705</c:v>
                </c:pt>
                <c:pt idx="98">
                  <c:v>16901</c:v>
                </c:pt>
                <c:pt idx="99">
                  <c:v>17046</c:v>
                </c:pt>
                <c:pt idx="100">
                  <c:v>17201</c:v>
                </c:pt>
                <c:pt idx="101">
                  <c:v>17370</c:v>
                </c:pt>
                <c:pt idx="102">
                  <c:v>17504</c:v>
                </c:pt>
                <c:pt idx="103">
                  <c:v>17642</c:v>
                </c:pt>
                <c:pt idx="104">
                  <c:v>17800</c:v>
                </c:pt>
                <c:pt idx="105">
                  <c:v>17958</c:v>
                </c:pt>
                <c:pt idx="106">
                  <c:v>18131</c:v>
                </c:pt>
                <c:pt idx="107">
                  <c:v>18269</c:v>
                </c:pt>
                <c:pt idx="108">
                  <c:v>18442</c:v>
                </c:pt>
                <c:pt idx="109">
                  <c:v>18598</c:v>
                </c:pt>
                <c:pt idx="110">
                  <c:v>18757</c:v>
                </c:pt>
                <c:pt idx="111">
                  <c:v>18919</c:v>
                </c:pt>
                <c:pt idx="112">
                  <c:v>19087</c:v>
                </c:pt>
                <c:pt idx="113">
                  <c:v>19225</c:v>
                </c:pt>
                <c:pt idx="114">
                  <c:v>19374</c:v>
                </c:pt>
                <c:pt idx="115">
                  <c:v>19566</c:v>
                </c:pt>
                <c:pt idx="116">
                  <c:v>19714</c:v>
                </c:pt>
                <c:pt idx="117">
                  <c:v>19881</c:v>
                </c:pt>
                <c:pt idx="118">
                  <c:v>20021</c:v>
                </c:pt>
                <c:pt idx="119">
                  <c:v>20176</c:v>
                </c:pt>
                <c:pt idx="120">
                  <c:v>20333</c:v>
                </c:pt>
                <c:pt idx="121">
                  <c:v>20472</c:v>
                </c:pt>
                <c:pt idx="122">
                  <c:v>20614</c:v>
                </c:pt>
                <c:pt idx="123">
                  <c:v>20756</c:v>
                </c:pt>
                <c:pt idx="124">
                  <c:v>20942</c:v>
                </c:pt>
                <c:pt idx="125">
                  <c:v>21108</c:v>
                </c:pt>
                <c:pt idx="126">
                  <c:v>21266</c:v>
                </c:pt>
                <c:pt idx="127">
                  <c:v>21397</c:v>
                </c:pt>
                <c:pt idx="128">
                  <c:v>21539</c:v>
                </c:pt>
                <c:pt idx="129">
                  <c:v>21688</c:v>
                </c:pt>
                <c:pt idx="130">
                  <c:v>21817</c:v>
                </c:pt>
                <c:pt idx="131">
                  <c:v>21956</c:v>
                </c:pt>
                <c:pt idx="132">
                  <c:v>22112</c:v>
                </c:pt>
                <c:pt idx="133">
                  <c:v>22270</c:v>
                </c:pt>
                <c:pt idx="134">
                  <c:v>22458</c:v>
                </c:pt>
                <c:pt idx="135">
                  <c:v>22611</c:v>
                </c:pt>
                <c:pt idx="136">
                  <c:v>22775</c:v>
                </c:pt>
                <c:pt idx="137">
                  <c:v>22947</c:v>
                </c:pt>
                <c:pt idx="138">
                  <c:v>23104</c:v>
                </c:pt>
                <c:pt idx="139">
                  <c:v>23270</c:v>
                </c:pt>
                <c:pt idx="140">
                  <c:v>23451</c:v>
                </c:pt>
                <c:pt idx="141">
                  <c:v>23612</c:v>
                </c:pt>
                <c:pt idx="142">
                  <c:v>23756</c:v>
                </c:pt>
                <c:pt idx="143">
                  <c:v>23928</c:v>
                </c:pt>
                <c:pt idx="144">
                  <c:v>24115</c:v>
                </c:pt>
                <c:pt idx="145">
                  <c:v>24298</c:v>
                </c:pt>
                <c:pt idx="146">
                  <c:v>24461</c:v>
                </c:pt>
                <c:pt idx="147">
                  <c:v>24624</c:v>
                </c:pt>
                <c:pt idx="148">
                  <c:v>24781</c:v>
                </c:pt>
                <c:pt idx="149">
                  <c:v>24935</c:v>
                </c:pt>
                <c:pt idx="150">
                  <c:v>25097</c:v>
                </c:pt>
                <c:pt idx="151">
                  <c:v>25229</c:v>
                </c:pt>
                <c:pt idx="152">
                  <c:v>25394</c:v>
                </c:pt>
                <c:pt idx="153">
                  <c:v>25536</c:v>
                </c:pt>
                <c:pt idx="154">
                  <c:v>25682</c:v>
                </c:pt>
                <c:pt idx="155">
                  <c:v>25851</c:v>
                </c:pt>
                <c:pt idx="156">
                  <c:v>26048</c:v>
                </c:pt>
                <c:pt idx="157">
                  <c:v>26204</c:v>
                </c:pt>
                <c:pt idx="158">
                  <c:v>26346</c:v>
                </c:pt>
                <c:pt idx="159">
                  <c:v>26501</c:v>
                </c:pt>
                <c:pt idx="160">
                  <c:v>26660</c:v>
                </c:pt>
                <c:pt idx="161">
                  <c:v>26844</c:v>
                </c:pt>
                <c:pt idx="162">
                  <c:v>27016</c:v>
                </c:pt>
                <c:pt idx="163">
                  <c:v>27158</c:v>
                </c:pt>
                <c:pt idx="164">
                  <c:v>27305</c:v>
                </c:pt>
                <c:pt idx="165">
                  <c:v>27452</c:v>
                </c:pt>
                <c:pt idx="166">
                  <c:v>27616</c:v>
                </c:pt>
                <c:pt idx="167">
                  <c:v>27796</c:v>
                </c:pt>
                <c:pt idx="168">
                  <c:v>27932</c:v>
                </c:pt>
                <c:pt idx="169">
                  <c:v>28100</c:v>
                </c:pt>
                <c:pt idx="170">
                  <c:v>28261</c:v>
                </c:pt>
                <c:pt idx="171">
                  <c:v>28418</c:v>
                </c:pt>
                <c:pt idx="172">
                  <c:v>28566</c:v>
                </c:pt>
                <c:pt idx="173">
                  <c:v>28728</c:v>
                </c:pt>
                <c:pt idx="174">
                  <c:v>28903</c:v>
                </c:pt>
                <c:pt idx="175">
                  <c:v>29084</c:v>
                </c:pt>
                <c:pt idx="176">
                  <c:v>29267</c:v>
                </c:pt>
                <c:pt idx="177">
                  <c:v>29427</c:v>
                </c:pt>
                <c:pt idx="178">
                  <c:v>29570</c:v>
                </c:pt>
                <c:pt idx="179">
                  <c:v>29717</c:v>
                </c:pt>
                <c:pt idx="180">
                  <c:v>29872</c:v>
                </c:pt>
                <c:pt idx="181">
                  <c:v>30088</c:v>
                </c:pt>
                <c:pt idx="182">
                  <c:v>30254</c:v>
                </c:pt>
                <c:pt idx="183">
                  <c:v>30435</c:v>
                </c:pt>
                <c:pt idx="184">
                  <c:v>30575</c:v>
                </c:pt>
                <c:pt idx="185">
                  <c:v>30775</c:v>
                </c:pt>
                <c:pt idx="186">
                  <c:v>30943</c:v>
                </c:pt>
                <c:pt idx="187">
                  <c:v>31117</c:v>
                </c:pt>
                <c:pt idx="188">
                  <c:v>31260</c:v>
                </c:pt>
                <c:pt idx="189">
                  <c:v>31438</c:v>
                </c:pt>
                <c:pt idx="190">
                  <c:v>31599</c:v>
                </c:pt>
                <c:pt idx="191">
                  <c:v>31766</c:v>
                </c:pt>
                <c:pt idx="192">
                  <c:v>31899</c:v>
                </c:pt>
                <c:pt idx="193">
                  <c:v>32083</c:v>
                </c:pt>
                <c:pt idx="194">
                  <c:v>32221</c:v>
                </c:pt>
                <c:pt idx="195">
                  <c:v>32364</c:v>
                </c:pt>
                <c:pt idx="196">
                  <c:v>32511</c:v>
                </c:pt>
                <c:pt idx="197">
                  <c:v>32667</c:v>
                </c:pt>
                <c:pt idx="198">
                  <c:v>32812</c:v>
                </c:pt>
                <c:pt idx="199">
                  <c:v>32984</c:v>
                </c:pt>
                <c:pt idx="200">
                  <c:v>33137</c:v>
                </c:pt>
                <c:pt idx="201">
                  <c:v>33286</c:v>
                </c:pt>
                <c:pt idx="202">
                  <c:v>33460</c:v>
                </c:pt>
                <c:pt idx="203">
                  <c:v>33631</c:v>
                </c:pt>
                <c:pt idx="204">
                  <c:v>33800</c:v>
                </c:pt>
                <c:pt idx="205">
                  <c:v>33989</c:v>
                </c:pt>
                <c:pt idx="206">
                  <c:v>34133</c:v>
                </c:pt>
                <c:pt idx="207">
                  <c:v>34293</c:v>
                </c:pt>
                <c:pt idx="208">
                  <c:v>34456</c:v>
                </c:pt>
                <c:pt idx="209">
                  <c:v>34599</c:v>
                </c:pt>
                <c:pt idx="210">
                  <c:v>34750</c:v>
                </c:pt>
                <c:pt idx="211">
                  <c:v>34886</c:v>
                </c:pt>
                <c:pt idx="212">
                  <c:v>35036</c:v>
                </c:pt>
                <c:pt idx="213">
                  <c:v>35201</c:v>
                </c:pt>
                <c:pt idx="214">
                  <c:v>35333</c:v>
                </c:pt>
              </c:numCache>
            </c:numRef>
          </c:cat>
          <c:val>
            <c:numRef>
              <c:f>Sheet1!$E$2:$E$216</c:f>
              <c:numCache>
                <c:formatCode>General</c:formatCode>
                <c:ptCount val="215"/>
                <c:pt idx="0">
                  <c:v>6.021484375</c:v>
                </c:pt>
                <c:pt idx="1">
                  <c:v>56.9736328125</c:v>
                </c:pt>
                <c:pt idx="2">
                  <c:v>57.0751953125</c:v>
                </c:pt>
                <c:pt idx="3">
                  <c:v>57.0751953125</c:v>
                </c:pt>
                <c:pt idx="4">
                  <c:v>72.2861328125</c:v>
                </c:pt>
                <c:pt idx="5">
                  <c:v>72.2978515625</c:v>
                </c:pt>
                <c:pt idx="6">
                  <c:v>72.2978515625</c:v>
                </c:pt>
                <c:pt idx="7">
                  <c:v>72.2978515625</c:v>
                </c:pt>
                <c:pt idx="8">
                  <c:v>72.310546875</c:v>
                </c:pt>
                <c:pt idx="9">
                  <c:v>72.310546875</c:v>
                </c:pt>
                <c:pt idx="10">
                  <c:v>72.310546875</c:v>
                </c:pt>
                <c:pt idx="11">
                  <c:v>72.2890625</c:v>
                </c:pt>
                <c:pt idx="12">
                  <c:v>72.2890625</c:v>
                </c:pt>
                <c:pt idx="13">
                  <c:v>72.2890625</c:v>
                </c:pt>
                <c:pt idx="14">
                  <c:v>72.2890625</c:v>
                </c:pt>
                <c:pt idx="15">
                  <c:v>72.2890625</c:v>
                </c:pt>
                <c:pt idx="16">
                  <c:v>72.2890625</c:v>
                </c:pt>
                <c:pt idx="17">
                  <c:v>72.2890625</c:v>
                </c:pt>
                <c:pt idx="18">
                  <c:v>72.2890625</c:v>
                </c:pt>
                <c:pt idx="19">
                  <c:v>72.2890625</c:v>
                </c:pt>
                <c:pt idx="20">
                  <c:v>72.29296875</c:v>
                </c:pt>
                <c:pt idx="21">
                  <c:v>72.29296875</c:v>
                </c:pt>
                <c:pt idx="22">
                  <c:v>72.29296875</c:v>
                </c:pt>
                <c:pt idx="23">
                  <c:v>72.296875</c:v>
                </c:pt>
                <c:pt idx="24">
                  <c:v>72.296875</c:v>
                </c:pt>
                <c:pt idx="25">
                  <c:v>72.30078125</c:v>
                </c:pt>
                <c:pt idx="26">
                  <c:v>72.296875</c:v>
                </c:pt>
                <c:pt idx="27">
                  <c:v>72.296875</c:v>
                </c:pt>
                <c:pt idx="28">
                  <c:v>72.302734375</c:v>
                </c:pt>
                <c:pt idx="29">
                  <c:v>72.302734375</c:v>
                </c:pt>
                <c:pt idx="30">
                  <c:v>72.3076171875</c:v>
                </c:pt>
                <c:pt idx="31">
                  <c:v>72.626953125</c:v>
                </c:pt>
                <c:pt idx="32">
                  <c:v>72.65234375</c:v>
                </c:pt>
                <c:pt idx="33">
                  <c:v>72.708984375</c:v>
                </c:pt>
                <c:pt idx="34">
                  <c:v>72.744140625</c:v>
                </c:pt>
                <c:pt idx="35">
                  <c:v>72.775390625</c:v>
                </c:pt>
                <c:pt idx="36">
                  <c:v>72.783203125</c:v>
                </c:pt>
                <c:pt idx="37">
                  <c:v>72.8076171875</c:v>
                </c:pt>
                <c:pt idx="38">
                  <c:v>72.8076171875</c:v>
                </c:pt>
                <c:pt idx="39">
                  <c:v>72.8076171875</c:v>
                </c:pt>
                <c:pt idx="40">
                  <c:v>72.8076171875</c:v>
                </c:pt>
                <c:pt idx="41">
                  <c:v>72.8076171875</c:v>
                </c:pt>
                <c:pt idx="42">
                  <c:v>72.8076171875</c:v>
                </c:pt>
                <c:pt idx="43">
                  <c:v>72.8076171875</c:v>
                </c:pt>
                <c:pt idx="44">
                  <c:v>72.8076171875</c:v>
                </c:pt>
                <c:pt idx="45">
                  <c:v>72.8076171875</c:v>
                </c:pt>
                <c:pt idx="46">
                  <c:v>72.8076171875</c:v>
                </c:pt>
                <c:pt idx="47">
                  <c:v>72.8076171875</c:v>
                </c:pt>
                <c:pt idx="48">
                  <c:v>72.8076171875</c:v>
                </c:pt>
                <c:pt idx="49">
                  <c:v>72.8076171875</c:v>
                </c:pt>
                <c:pt idx="50">
                  <c:v>72.8076171875</c:v>
                </c:pt>
                <c:pt idx="51">
                  <c:v>74.26953125</c:v>
                </c:pt>
                <c:pt idx="52">
                  <c:v>74.3818359375</c:v>
                </c:pt>
                <c:pt idx="53">
                  <c:v>90.9716796875</c:v>
                </c:pt>
                <c:pt idx="54">
                  <c:v>62.00390625</c:v>
                </c:pt>
                <c:pt idx="55">
                  <c:v>62.00390625</c:v>
                </c:pt>
                <c:pt idx="56">
                  <c:v>77.21484375</c:v>
                </c:pt>
                <c:pt idx="57">
                  <c:v>77.39453125</c:v>
                </c:pt>
                <c:pt idx="58">
                  <c:v>77.39453125</c:v>
                </c:pt>
                <c:pt idx="59">
                  <c:v>77.39453125</c:v>
                </c:pt>
                <c:pt idx="60">
                  <c:v>78.4091796875</c:v>
                </c:pt>
                <c:pt idx="61">
                  <c:v>78.6845703125</c:v>
                </c:pt>
                <c:pt idx="62">
                  <c:v>78.748046875</c:v>
                </c:pt>
                <c:pt idx="63">
                  <c:v>78.7822265625</c:v>
                </c:pt>
                <c:pt idx="64">
                  <c:v>49.134765625</c:v>
                </c:pt>
                <c:pt idx="65">
                  <c:v>49.134765625</c:v>
                </c:pt>
                <c:pt idx="66">
                  <c:v>49.138671875</c:v>
                </c:pt>
                <c:pt idx="67">
                  <c:v>49.138671875</c:v>
                </c:pt>
                <c:pt idx="68">
                  <c:v>49.138671875</c:v>
                </c:pt>
                <c:pt idx="69">
                  <c:v>49.138671875</c:v>
                </c:pt>
                <c:pt idx="70">
                  <c:v>49.138671875</c:v>
                </c:pt>
                <c:pt idx="71">
                  <c:v>49.138671875</c:v>
                </c:pt>
                <c:pt idx="72">
                  <c:v>49.138671875</c:v>
                </c:pt>
                <c:pt idx="73">
                  <c:v>79.7060546875</c:v>
                </c:pt>
                <c:pt idx="74">
                  <c:v>79.7060546875</c:v>
                </c:pt>
                <c:pt idx="75">
                  <c:v>79.7060546875</c:v>
                </c:pt>
                <c:pt idx="76">
                  <c:v>79.7060546875</c:v>
                </c:pt>
                <c:pt idx="77">
                  <c:v>79.7060546875</c:v>
                </c:pt>
                <c:pt idx="78">
                  <c:v>79.7060546875</c:v>
                </c:pt>
                <c:pt idx="79">
                  <c:v>79.7060546875</c:v>
                </c:pt>
                <c:pt idx="80">
                  <c:v>79.7060546875</c:v>
                </c:pt>
                <c:pt idx="81">
                  <c:v>79.7060546875</c:v>
                </c:pt>
                <c:pt idx="82">
                  <c:v>79.7060546875</c:v>
                </c:pt>
                <c:pt idx="83">
                  <c:v>79.7060546875</c:v>
                </c:pt>
                <c:pt idx="84">
                  <c:v>79.7060546875</c:v>
                </c:pt>
                <c:pt idx="85">
                  <c:v>79.7060546875</c:v>
                </c:pt>
                <c:pt idx="86">
                  <c:v>79.7021484375</c:v>
                </c:pt>
                <c:pt idx="87">
                  <c:v>79.7021484375</c:v>
                </c:pt>
                <c:pt idx="88">
                  <c:v>79.7021484375</c:v>
                </c:pt>
                <c:pt idx="89">
                  <c:v>79.7138671875</c:v>
                </c:pt>
                <c:pt idx="90">
                  <c:v>79.8466796875</c:v>
                </c:pt>
                <c:pt idx="91">
                  <c:v>79.8505859375</c:v>
                </c:pt>
                <c:pt idx="92">
                  <c:v>79.962890625</c:v>
                </c:pt>
                <c:pt idx="93">
                  <c:v>80.072265625</c:v>
                </c:pt>
                <c:pt idx="94">
                  <c:v>80.095703125</c:v>
                </c:pt>
                <c:pt idx="95">
                  <c:v>80.091796875</c:v>
                </c:pt>
                <c:pt idx="96">
                  <c:v>80.09765625</c:v>
                </c:pt>
                <c:pt idx="97">
                  <c:v>80.11328125</c:v>
                </c:pt>
                <c:pt idx="98">
                  <c:v>80.130859375</c:v>
                </c:pt>
                <c:pt idx="99">
                  <c:v>80.130859375</c:v>
                </c:pt>
                <c:pt idx="100">
                  <c:v>80.130859375</c:v>
                </c:pt>
                <c:pt idx="101">
                  <c:v>80.130859375</c:v>
                </c:pt>
                <c:pt idx="102">
                  <c:v>80.130859375</c:v>
                </c:pt>
                <c:pt idx="103">
                  <c:v>80.130859375</c:v>
                </c:pt>
                <c:pt idx="104">
                  <c:v>80.130859375</c:v>
                </c:pt>
                <c:pt idx="105">
                  <c:v>80.130859375</c:v>
                </c:pt>
                <c:pt idx="106">
                  <c:v>49.759765625</c:v>
                </c:pt>
                <c:pt idx="107">
                  <c:v>49.287109375</c:v>
                </c:pt>
                <c:pt idx="108">
                  <c:v>49.287109375</c:v>
                </c:pt>
                <c:pt idx="109">
                  <c:v>64.494140625</c:v>
                </c:pt>
                <c:pt idx="110">
                  <c:v>64.490234375</c:v>
                </c:pt>
                <c:pt idx="111">
                  <c:v>64.490234375</c:v>
                </c:pt>
                <c:pt idx="112">
                  <c:v>64.490234375</c:v>
                </c:pt>
                <c:pt idx="113">
                  <c:v>79.677734375</c:v>
                </c:pt>
                <c:pt idx="114">
                  <c:v>79.681640625</c:v>
                </c:pt>
                <c:pt idx="115">
                  <c:v>79.67578125</c:v>
                </c:pt>
                <c:pt idx="116">
                  <c:v>79.677734375</c:v>
                </c:pt>
                <c:pt idx="117">
                  <c:v>79.677734375</c:v>
                </c:pt>
                <c:pt idx="118">
                  <c:v>79.677734375</c:v>
                </c:pt>
                <c:pt idx="119">
                  <c:v>79.681640625</c:v>
                </c:pt>
                <c:pt idx="120">
                  <c:v>79.681640625</c:v>
                </c:pt>
                <c:pt idx="121">
                  <c:v>79.681640625</c:v>
                </c:pt>
                <c:pt idx="122">
                  <c:v>79.681640625</c:v>
                </c:pt>
                <c:pt idx="123">
                  <c:v>79.68359375</c:v>
                </c:pt>
                <c:pt idx="124">
                  <c:v>79.68359375</c:v>
                </c:pt>
                <c:pt idx="125">
                  <c:v>49.47265625</c:v>
                </c:pt>
                <c:pt idx="126">
                  <c:v>49.4765625</c:v>
                </c:pt>
                <c:pt idx="127">
                  <c:v>49.4765625</c:v>
                </c:pt>
                <c:pt idx="128">
                  <c:v>64.6875</c:v>
                </c:pt>
                <c:pt idx="129">
                  <c:v>64.6875</c:v>
                </c:pt>
                <c:pt idx="130">
                  <c:v>64.6875</c:v>
                </c:pt>
                <c:pt idx="131">
                  <c:v>64.6875</c:v>
                </c:pt>
                <c:pt idx="132">
                  <c:v>64.6875</c:v>
                </c:pt>
                <c:pt idx="133">
                  <c:v>79.89453125</c:v>
                </c:pt>
                <c:pt idx="134">
                  <c:v>79.8671875</c:v>
                </c:pt>
                <c:pt idx="135">
                  <c:v>79.865234375</c:v>
                </c:pt>
                <c:pt idx="136">
                  <c:v>79.865234375</c:v>
                </c:pt>
                <c:pt idx="137">
                  <c:v>79.865234375</c:v>
                </c:pt>
                <c:pt idx="138">
                  <c:v>79.865234375</c:v>
                </c:pt>
                <c:pt idx="139">
                  <c:v>79.865234375</c:v>
                </c:pt>
                <c:pt idx="140">
                  <c:v>79.865234375</c:v>
                </c:pt>
                <c:pt idx="141">
                  <c:v>79.865234375</c:v>
                </c:pt>
                <c:pt idx="142">
                  <c:v>79.865234375</c:v>
                </c:pt>
                <c:pt idx="143">
                  <c:v>79.869140625</c:v>
                </c:pt>
                <c:pt idx="144">
                  <c:v>49.775390625</c:v>
                </c:pt>
                <c:pt idx="145">
                  <c:v>49.736328125</c:v>
                </c:pt>
                <c:pt idx="146">
                  <c:v>49.736328125</c:v>
                </c:pt>
                <c:pt idx="147">
                  <c:v>49.736328125</c:v>
                </c:pt>
                <c:pt idx="148">
                  <c:v>49.736328125</c:v>
                </c:pt>
                <c:pt idx="149">
                  <c:v>49.736328125</c:v>
                </c:pt>
                <c:pt idx="150">
                  <c:v>49.736328125</c:v>
                </c:pt>
                <c:pt idx="151">
                  <c:v>49.736328125</c:v>
                </c:pt>
                <c:pt idx="152">
                  <c:v>49.736328125</c:v>
                </c:pt>
                <c:pt idx="153">
                  <c:v>49.736328125</c:v>
                </c:pt>
                <c:pt idx="154">
                  <c:v>49.736328125</c:v>
                </c:pt>
                <c:pt idx="155">
                  <c:v>49.736328125</c:v>
                </c:pt>
                <c:pt idx="156">
                  <c:v>49.736328125</c:v>
                </c:pt>
                <c:pt idx="157">
                  <c:v>49.736328125</c:v>
                </c:pt>
                <c:pt idx="158">
                  <c:v>49.736328125</c:v>
                </c:pt>
                <c:pt idx="159">
                  <c:v>49.736328125</c:v>
                </c:pt>
                <c:pt idx="160">
                  <c:v>49.736328125</c:v>
                </c:pt>
                <c:pt idx="161">
                  <c:v>64.943359375</c:v>
                </c:pt>
                <c:pt idx="162">
                  <c:v>80.158203125</c:v>
                </c:pt>
                <c:pt idx="163">
                  <c:v>80.123046875</c:v>
                </c:pt>
                <c:pt idx="164">
                  <c:v>80.123046875</c:v>
                </c:pt>
                <c:pt idx="165">
                  <c:v>80.123046875</c:v>
                </c:pt>
                <c:pt idx="166">
                  <c:v>80.123046875</c:v>
                </c:pt>
                <c:pt idx="167">
                  <c:v>80.123046875</c:v>
                </c:pt>
                <c:pt idx="168">
                  <c:v>80.123046875</c:v>
                </c:pt>
                <c:pt idx="169">
                  <c:v>80.123046875</c:v>
                </c:pt>
                <c:pt idx="170">
                  <c:v>80.123046875</c:v>
                </c:pt>
                <c:pt idx="171">
                  <c:v>80.123046875</c:v>
                </c:pt>
                <c:pt idx="172">
                  <c:v>80.123046875</c:v>
                </c:pt>
                <c:pt idx="173">
                  <c:v>80.123046875</c:v>
                </c:pt>
                <c:pt idx="174">
                  <c:v>80.123046875</c:v>
                </c:pt>
                <c:pt idx="175">
                  <c:v>80.123046875</c:v>
                </c:pt>
                <c:pt idx="176">
                  <c:v>80.123046875</c:v>
                </c:pt>
                <c:pt idx="177">
                  <c:v>80.123046875</c:v>
                </c:pt>
                <c:pt idx="178">
                  <c:v>80.123046875</c:v>
                </c:pt>
                <c:pt idx="179">
                  <c:v>80.123046875</c:v>
                </c:pt>
                <c:pt idx="180">
                  <c:v>80.123046875</c:v>
                </c:pt>
                <c:pt idx="181">
                  <c:v>80.142578125</c:v>
                </c:pt>
                <c:pt idx="182">
                  <c:v>80.1328125</c:v>
                </c:pt>
                <c:pt idx="183">
                  <c:v>80.1328125</c:v>
                </c:pt>
                <c:pt idx="184">
                  <c:v>80.13671875</c:v>
                </c:pt>
                <c:pt idx="185">
                  <c:v>80.138671875</c:v>
                </c:pt>
                <c:pt idx="186">
                  <c:v>80.154296875</c:v>
                </c:pt>
                <c:pt idx="187">
                  <c:v>80.185546875</c:v>
                </c:pt>
                <c:pt idx="188">
                  <c:v>80.220703125</c:v>
                </c:pt>
                <c:pt idx="189">
                  <c:v>80.24609375</c:v>
                </c:pt>
                <c:pt idx="190">
                  <c:v>80.275390625</c:v>
                </c:pt>
                <c:pt idx="191">
                  <c:v>80.2890625</c:v>
                </c:pt>
                <c:pt idx="192">
                  <c:v>80.2890625</c:v>
                </c:pt>
                <c:pt idx="193">
                  <c:v>80.2890625</c:v>
                </c:pt>
                <c:pt idx="194">
                  <c:v>80.2890625</c:v>
                </c:pt>
                <c:pt idx="195">
                  <c:v>80.2890625</c:v>
                </c:pt>
                <c:pt idx="196">
                  <c:v>80.2890625</c:v>
                </c:pt>
                <c:pt idx="197">
                  <c:v>80.2890625</c:v>
                </c:pt>
                <c:pt idx="198">
                  <c:v>80.291015625</c:v>
                </c:pt>
                <c:pt idx="199">
                  <c:v>80.005859375</c:v>
                </c:pt>
                <c:pt idx="200">
                  <c:v>80.029296875</c:v>
                </c:pt>
                <c:pt idx="201">
                  <c:v>80.03125</c:v>
                </c:pt>
                <c:pt idx="202">
                  <c:v>80.0625</c:v>
                </c:pt>
                <c:pt idx="203">
                  <c:v>80.078125</c:v>
                </c:pt>
                <c:pt idx="204">
                  <c:v>80.099609375</c:v>
                </c:pt>
                <c:pt idx="205">
                  <c:v>80.126953125</c:v>
                </c:pt>
                <c:pt idx="206">
                  <c:v>80.1484375</c:v>
                </c:pt>
                <c:pt idx="207">
                  <c:v>80.16796875</c:v>
                </c:pt>
                <c:pt idx="208">
                  <c:v>80.18359375</c:v>
                </c:pt>
                <c:pt idx="209">
                  <c:v>80.18359375</c:v>
                </c:pt>
                <c:pt idx="210">
                  <c:v>80.18359375</c:v>
                </c:pt>
                <c:pt idx="211">
                  <c:v>80.18359375</c:v>
                </c:pt>
                <c:pt idx="212">
                  <c:v>80.18359375</c:v>
                </c:pt>
                <c:pt idx="213">
                  <c:v>80.18359375</c:v>
                </c:pt>
                <c:pt idx="214">
                  <c:v>80.18359375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7478048"/>
        <c:axId val="-127472064"/>
      </c:lineChart>
      <c:catAx>
        <c:axId val="-12747804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27472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747206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nl-NL"/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2747804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6"/>
  <sheetViews>
    <sheetView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867</f>
        <v>867</v>
      </c>
      <c r="B2" s="1">
        <f>7</f>
        <v>7</v>
      </c>
      <c r="C2" s="1">
        <f>843</f>
        <v>843</v>
      </c>
      <c r="D2" s="1">
        <f>6166</f>
        <v>6166</v>
      </c>
      <c r="E2" s="1">
        <f>6.021484375</f>
        <v>6.021484375</v>
      </c>
      <c r="G2" s="1">
        <f>245</f>
        <v>245</v>
      </c>
    </row>
    <row r="3" spans="1:10" x14ac:dyDescent="0.25">
      <c r="A3" s="1">
        <f>1111</f>
        <v>1111</v>
      </c>
      <c r="B3" s="1">
        <f>3</f>
        <v>3</v>
      </c>
      <c r="C3" s="1">
        <f>981</f>
        <v>981</v>
      </c>
      <c r="D3" s="1">
        <f>58341</f>
        <v>58341</v>
      </c>
      <c r="E3" s="1">
        <f>56.9736328125</f>
        <v>56.9736328125</v>
      </c>
    </row>
    <row r="4" spans="1:10" x14ac:dyDescent="0.25">
      <c r="A4" s="1">
        <f>1338</f>
        <v>1338</v>
      </c>
      <c r="B4" s="1">
        <f>0</f>
        <v>0</v>
      </c>
      <c r="C4" s="1">
        <f>1157</f>
        <v>1157</v>
      </c>
      <c r="D4" s="1">
        <f>58445</f>
        <v>58445</v>
      </c>
      <c r="E4" s="1">
        <f>57.0751953125</f>
        <v>57.0751953125</v>
      </c>
      <c r="G4" s="1" t="s">
        <v>5</v>
      </c>
    </row>
    <row r="5" spans="1:10" x14ac:dyDescent="0.25">
      <c r="A5" s="1">
        <f>1569</f>
        <v>1569</v>
      </c>
      <c r="B5" s="1">
        <f>0</f>
        <v>0</v>
      </c>
      <c r="C5" s="1">
        <f>1291</f>
        <v>1291</v>
      </c>
      <c r="D5" s="1">
        <f>58445</f>
        <v>58445</v>
      </c>
      <c r="E5" s="1">
        <f>57.0751953125</f>
        <v>57.0751953125</v>
      </c>
      <c r="G5" s="1">
        <f>160</f>
        <v>160</v>
      </c>
    </row>
    <row r="6" spans="1:10" x14ac:dyDescent="0.25">
      <c r="A6" s="1">
        <f>1800</f>
        <v>1800</v>
      </c>
      <c r="B6" s="1">
        <f>0</f>
        <v>0</v>
      </c>
      <c r="C6" s="1">
        <f>1443</f>
        <v>1443</v>
      </c>
      <c r="D6" s="1">
        <f>74021</f>
        <v>74021</v>
      </c>
      <c r="E6" s="1">
        <f>72.2861328125</f>
        <v>72.2861328125</v>
      </c>
    </row>
    <row r="7" spans="1:10" x14ac:dyDescent="0.25">
      <c r="A7" s="1">
        <f>2019</f>
        <v>2019</v>
      </c>
      <c r="B7" s="1">
        <f>0</f>
        <v>0</v>
      </c>
      <c r="C7" s="1">
        <f>1592</f>
        <v>1592</v>
      </c>
      <c r="D7" s="1">
        <f>74033</f>
        <v>74033</v>
      </c>
      <c r="E7" s="1">
        <f>72.2978515625</f>
        <v>72.2978515625</v>
      </c>
    </row>
    <row r="8" spans="1:10" x14ac:dyDescent="0.25">
      <c r="A8" s="1">
        <f>2265</f>
        <v>2265</v>
      </c>
      <c r="B8" s="1">
        <f>0</f>
        <v>0</v>
      </c>
      <c r="C8" s="1">
        <f>1759</f>
        <v>1759</v>
      </c>
      <c r="D8" s="1">
        <f>74033</f>
        <v>74033</v>
      </c>
      <c r="E8" s="1">
        <f>72.2978515625</f>
        <v>72.2978515625</v>
      </c>
    </row>
    <row r="9" spans="1:10" x14ac:dyDescent="0.25">
      <c r="A9" s="1">
        <f>2511</f>
        <v>2511</v>
      </c>
      <c r="B9" s="1">
        <f>3</f>
        <v>3</v>
      </c>
      <c r="C9" s="1">
        <f>1923</f>
        <v>1923</v>
      </c>
      <c r="D9" s="1">
        <f>74033</f>
        <v>74033</v>
      </c>
      <c r="E9" s="1">
        <f>72.2978515625</f>
        <v>72.2978515625</v>
      </c>
    </row>
    <row r="10" spans="1:10" x14ac:dyDescent="0.25">
      <c r="A10" s="1">
        <f>2754</f>
        <v>2754</v>
      </c>
      <c r="B10" s="1">
        <f>0</f>
        <v>0</v>
      </c>
      <c r="C10" s="1">
        <f>2079</f>
        <v>2079</v>
      </c>
      <c r="D10" s="1">
        <f>74046</f>
        <v>74046</v>
      </c>
      <c r="E10" s="1">
        <f>72.310546875</f>
        <v>72.310546875</v>
      </c>
    </row>
    <row r="11" spans="1:10" x14ac:dyDescent="0.25">
      <c r="A11" s="1">
        <f>2982</f>
        <v>2982</v>
      </c>
      <c r="B11" s="1">
        <f>0</f>
        <v>0</v>
      </c>
      <c r="C11" s="1">
        <f>2215</f>
        <v>2215</v>
      </c>
      <c r="D11" s="1">
        <f>74046</f>
        <v>74046</v>
      </c>
      <c r="E11" s="1">
        <f>72.310546875</f>
        <v>72.310546875</v>
      </c>
    </row>
    <row r="12" spans="1:10" x14ac:dyDescent="0.25">
      <c r="A12" s="1">
        <f>3213</f>
        <v>3213</v>
      </c>
      <c r="B12" s="1">
        <f>0</f>
        <v>0</v>
      </c>
      <c r="C12" s="1">
        <f>2376</f>
        <v>2376</v>
      </c>
      <c r="D12" s="1">
        <f>74046</f>
        <v>74046</v>
      </c>
      <c r="E12" s="1">
        <f>72.310546875</f>
        <v>72.310546875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3451</f>
        <v>3451</v>
      </c>
      <c r="B13" s="1">
        <f>2</f>
        <v>2</v>
      </c>
      <c r="C13" s="1">
        <f>2508</f>
        <v>2508</v>
      </c>
      <c r="D13" s="1">
        <f t="shared" ref="D13:D21" si="0">74024</f>
        <v>74024</v>
      </c>
      <c r="E13" s="1">
        <f t="shared" ref="E13:E21" si="1">72.2890625</f>
        <v>72.2890625</v>
      </c>
      <c r="H13" s="1">
        <v>72.14</v>
      </c>
      <c r="I13" s="1">
        <f>MAX(E2:E408)</f>
        <v>90.9716796875</v>
      </c>
      <c r="J13" s="1">
        <v>80</v>
      </c>
    </row>
    <row r="14" spans="1:10" x14ac:dyDescent="0.25">
      <c r="A14" s="1">
        <f>3685</f>
        <v>3685</v>
      </c>
      <c r="B14" s="1">
        <f>0</f>
        <v>0</v>
      </c>
      <c r="C14" s="1">
        <f>2662</f>
        <v>2662</v>
      </c>
      <c r="D14" s="1">
        <f t="shared" si="0"/>
        <v>74024</v>
      </c>
      <c r="E14" s="1">
        <f t="shared" si="1"/>
        <v>72.2890625</v>
      </c>
    </row>
    <row r="15" spans="1:10" x14ac:dyDescent="0.25">
      <c r="A15" s="1">
        <f>3977</f>
        <v>3977</v>
      </c>
      <c r="B15" s="1">
        <f>2</f>
        <v>2</v>
      </c>
      <c r="C15" s="1">
        <f>2829</f>
        <v>2829</v>
      </c>
      <c r="D15" s="1">
        <f t="shared" si="0"/>
        <v>74024</v>
      </c>
      <c r="E15" s="1">
        <f t="shared" si="1"/>
        <v>72.2890625</v>
      </c>
    </row>
    <row r="16" spans="1:10" x14ac:dyDescent="0.25">
      <c r="A16" s="1">
        <f>4245</f>
        <v>4245</v>
      </c>
      <c r="B16" s="1">
        <f>0</f>
        <v>0</v>
      </c>
      <c r="C16" s="1">
        <f>2985</f>
        <v>2985</v>
      </c>
      <c r="D16" s="1">
        <f t="shared" si="0"/>
        <v>74024</v>
      </c>
      <c r="E16" s="1">
        <f t="shared" si="1"/>
        <v>72.2890625</v>
      </c>
    </row>
    <row r="17" spans="1:5" x14ac:dyDescent="0.25">
      <c r="A17" s="1">
        <f>4544</f>
        <v>4544</v>
      </c>
      <c r="B17" s="1">
        <f>0</f>
        <v>0</v>
      </c>
      <c r="C17" s="1">
        <f>3123</f>
        <v>3123</v>
      </c>
      <c r="D17" s="1">
        <f t="shared" si="0"/>
        <v>74024</v>
      </c>
      <c r="E17" s="1">
        <f t="shared" si="1"/>
        <v>72.2890625</v>
      </c>
    </row>
    <row r="18" spans="1:5" x14ac:dyDescent="0.25">
      <c r="A18" s="1">
        <f>4827</f>
        <v>4827</v>
      </c>
      <c r="B18" s="1">
        <f>0</f>
        <v>0</v>
      </c>
      <c r="C18" s="1">
        <f>3276</f>
        <v>3276</v>
      </c>
      <c r="D18" s="1">
        <f t="shared" si="0"/>
        <v>74024</v>
      </c>
      <c r="E18" s="1">
        <f t="shared" si="1"/>
        <v>72.2890625</v>
      </c>
    </row>
    <row r="19" spans="1:5" x14ac:dyDescent="0.25">
      <c r="A19" s="1">
        <f>5107</f>
        <v>5107</v>
      </c>
      <c r="B19" s="1">
        <f>0</f>
        <v>0</v>
      </c>
      <c r="C19" s="1">
        <f>3433</f>
        <v>3433</v>
      </c>
      <c r="D19" s="1">
        <f t="shared" si="0"/>
        <v>74024</v>
      </c>
      <c r="E19" s="1">
        <f t="shared" si="1"/>
        <v>72.2890625</v>
      </c>
    </row>
    <row r="20" spans="1:5" x14ac:dyDescent="0.25">
      <c r="A20" s="1">
        <f>5410</f>
        <v>5410</v>
      </c>
      <c r="B20" s="1">
        <f>0</f>
        <v>0</v>
      </c>
      <c r="C20" s="1">
        <f>3597</f>
        <v>3597</v>
      </c>
      <c r="D20" s="1">
        <f t="shared" si="0"/>
        <v>74024</v>
      </c>
      <c r="E20" s="1">
        <f t="shared" si="1"/>
        <v>72.2890625</v>
      </c>
    </row>
    <row r="21" spans="1:5" x14ac:dyDescent="0.25">
      <c r="A21" s="1">
        <f>5644</f>
        <v>5644</v>
      </c>
      <c r="B21" s="1">
        <f>0</f>
        <v>0</v>
      </c>
      <c r="C21" s="1">
        <f>3808</f>
        <v>3808</v>
      </c>
      <c r="D21" s="1">
        <f t="shared" si="0"/>
        <v>74024</v>
      </c>
      <c r="E21" s="1">
        <f t="shared" si="1"/>
        <v>72.2890625</v>
      </c>
    </row>
    <row r="22" spans="1:5" x14ac:dyDescent="0.25">
      <c r="A22" s="1">
        <f>5879</f>
        <v>5879</v>
      </c>
      <c r="B22" s="1">
        <f>0</f>
        <v>0</v>
      </c>
      <c r="C22" s="1">
        <f>4039</f>
        <v>4039</v>
      </c>
      <c r="D22" s="1">
        <f>74028</f>
        <v>74028</v>
      </c>
      <c r="E22" s="1">
        <f>72.29296875</f>
        <v>72.29296875</v>
      </c>
    </row>
    <row r="23" spans="1:5" x14ac:dyDescent="0.25">
      <c r="A23" s="1">
        <f>6137</f>
        <v>6137</v>
      </c>
      <c r="B23" s="1">
        <f>5</f>
        <v>5</v>
      </c>
      <c r="C23" s="1">
        <f>4241</f>
        <v>4241</v>
      </c>
      <c r="D23" s="1">
        <f>74028</f>
        <v>74028</v>
      </c>
      <c r="E23" s="1">
        <f>72.29296875</f>
        <v>72.29296875</v>
      </c>
    </row>
    <row r="24" spans="1:5" x14ac:dyDescent="0.25">
      <c r="A24" s="1">
        <f>6364</f>
        <v>6364</v>
      </c>
      <c r="B24" s="1">
        <f>0</f>
        <v>0</v>
      </c>
      <c r="C24" s="1">
        <f>4388</f>
        <v>4388</v>
      </c>
      <c r="D24" s="1">
        <f>74028</f>
        <v>74028</v>
      </c>
      <c r="E24" s="1">
        <f>72.29296875</f>
        <v>72.29296875</v>
      </c>
    </row>
    <row r="25" spans="1:5" x14ac:dyDescent="0.25">
      <c r="A25" s="1">
        <f>6618</f>
        <v>6618</v>
      </c>
      <c r="B25" s="1">
        <f>5</f>
        <v>5</v>
      </c>
      <c r="C25" s="1">
        <f>4628</f>
        <v>4628</v>
      </c>
      <c r="D25" s="1">
        <f>74032</f>
        <v>74032</v>
      </c>
      <c r="E25" s="1">
        <f>72.296875</f>
        <v>72.296875</v>
      </c>
    </row>
    <row r="26" spans="1:5" x14ac:dyDescent="0.25">
      <c r="A26" s="1">
        <f>6850</f>
        <v>6850</v>
      </c>
      <c r="B26" s="1">
        <f>3</f>
        <v>3</v>
      </c>
      <c r="C26" s="1">
        <f>4788</f>
        <v>4788</v>
      </c>
      <c r="D26" s="1">
        <f>74032</f>
        <v>74032</v>
      </c>
      <c r="E26" s="1">
        <f>72.296875</f>
        <v>72.296875</v>
      </c>
    </row>
    <row r="27" spans="1:5" x14ac:dyDescent="0.25">
      <c r="A27" s="1">
        <f>7100</f>
        <v>7100</v>
      </c>
      <c r="B27" s="1">
        <f t="shared" ref="B27:B35" si="2">0</f>
        <v>0</v>
      </c>
      <c r="C27" s="1">
        <f>4995</f>
        <v>4995</v>
      </c>
      <c r="D27" s="1">
        <f>74036</f>
        <v>74036</v>
      </c>
      <c r="E27" s="1">
        <f>72.30078125</f>
        <v>72.30078125</v>
      </c>
    </row>
    <row r="28" spans="1:5" x14ac:dyDescent="0.25">
      <c r="A28" s="1">
        <f>7343</f>
        <v>7343</v>
      </c>
      <c r="B28" s="1">
        <f t="shared" si="2"/>
        <v>0</v>
      </c>
      <c r="C28" s="1">
        <f>5228</f>
        <v>5228</v>
      </c>
      <c r="D28" s="1">
        <f>74032</f>
        <v>74032</v>
      </c>
      <c r="E28" s="1">
        <f>72.296875</f>
        <v>72.296875</v>
      </c>
    </row>
    <row r="29" spans="1:5" x14ac:dyDescent="0.25">
      <c r="A29" s="1">
        <f>7554</f>
        <v>7554</v>
      </c>
      <c r="B29" s="1">
        <f t="shared" si="2"/>
        <v>0</v>
      </c>
      <c r="C29" s="1">
        <f>5432</f>
        <v>5432</v>
      </c>
      <c r="D29" s="1">
        <f>74032</f>
        <v>74032</v>
      </c>
      <c r="E29" s="1">
        <f>72.296875</f>
        <v>72.296875</v>
      </c>
    </row>
    <row r="30" spans="1:5" x14ac:dyDescent="0.25">
      <c r="A30" s="1">
        <f>7797</f>
        <v>7797</v>
      </c>
      <c r="B30" s="1">
        <f t="shared" si="2"/>
        <v>0</v>
      </c>
      <c r="C30" s="1">
        <f>5642</f>
        <v>5642</v>
      </c>
      <c r="D30" s="1">
        <f>74038</f>
        <v>74038</v>
      </c>
      <c r="E30" s="1">
        <f>72.302734375</f>
        <v>72.302734375</v>
      </c>
    </row>
    <row r="31" spans="1:5" x14ac:dyDescent="0.25">
      <c r="A31" s="1">
        <f>8031</f>
        <v>8031</v>
      </c>
      <c r="B31" s="1">
        <f t="shared" si="2"/>
        <v>0</v>
      </c>
      <c r="C31" s="1">
        <f>5801</f>
        <v>5801</v>
      </c>
      <c r="D31" s="1">
        <f>74038</f>
        <v>74038</v>
      </c>
      <c r="E31" s="1">
        <f>72.302734375</f>
        <v>72.302734375</v>
      </c>
    </row>
    <row r="32" spans="1:5" x14ac:dyDescent="0.25">
      <c r="A32" s="1">
        <f>8265</f>
        <v>8265</v>
      </c>
      <c r="B32" s="1">
        <f t="shared" si="2"/>
        <v>0</v>
      </c>
      <c r="C32" s="1">
        <f>6013</f>
        <v>6013</v>
      </c>
      <c r="D32" s="1">
        <f>74043</f>
        <v>74043</v>
      </c>
      <c r="E32" s="1">
        <f>72.3076171875</f>
        <v>72.3076171875</v>
      </c>
    </row>
    <row r="33" spans="1:5" x14ac:dyDescent="0.25">
      <c r="A33" s="1">
        <f>8498</f>
        <v>8498</v>
      </c>
      <c r="B33" s="1">
        <f t="shared" si="2"/>
        <v>0</v>
      </c>
      <c r="C33" s="1">
        <f>6185</f>
        <v>6185</v>
      </c>
      <c r="D33" s="1">
        <f>74370</f>
        <v>74370</v>
      </c>
      <c r="E33" s="1">
        <f>72.626953125</f>
        <v>72.626953125</v>
      </c>
    </row>
    <row r="34" spans="1:5" x14ac:dyDescent="0.25">
      <c r="A34" s="1">
        <f>8753</f>
        <v>8753</v>
      </c>
      <c r="B34" s="1">
        <f t="shared" si="2"/>
        <v>0</v>
      </c>
      <c r="C34" s="1">
        <f>6328</f>
        <v>6328</v>
      </c>
      <c r="D34" s="1">
        <f>74396</f>
        <v>74396</v>
      </c>
      <c r="E34" s="1">
        <f>72.65234375</f>
        <v>72.65234375</v>
      </c>
    </row>
    <row r="35" spans="1:5" x14ac:dyDescent="0.25">
      <c r="A35" s="1">
        <f>9030</f>
        <v>9030</v>
      </c>
      <c r="B35" s="1">
        <f t="shared" si="2"/>
        <v>0</v>
      </c>
      <c r="C35" s="1">
        <f>6499</f>
        <v>6499</v>
      </c>
      <c r="D35" s="1">
        <f>74454</f>
        <v>74454</v>
      </c>
      <c r="E35" s="1">
        <f>72.708984375</f>
        <v>72.708984375</v>
      </c>
    </row>
    <row r="36" spans="1:5" x14ac:dyDescent="0.25">
      <c r="A36" s="1">
        <f>9336</f>
        <v>9336</v>
      </c>
      <c r="B36" s="1">
        <f>4</f>
        <v>4</v>
      </c>
      <c r="C36" s="1">
        <f>6677</f>
        <v>6677</v>
      </c>
      <c r="D36" s="1">
        <f>74490</f>
        <v>74490</v>
      </c>
      <c r="E36" s="1">
        <f>72.744140625</f>
        <v>72.744140625</v>
      </c>
    </row>
    <row r="37" spans="1:5" x14ac:dyDescent="0.25">
      <c r="A37" s="1">
        <f>9607</f>
        <v>9607</v>
      </c>
      <c r="B37" s="1">
        <f>28</f>
        <v>28</v>
      </c>
      <c r="C37" s="1">
        <f>6837</f>
        <v>6837</v>
      </c>
      <c r="D37" s="1">
        <f>74522</f>
        <v>74522</v>
      </c>
      <c r="E37" s="1">
        <f>72.775390625</f>
        <v>72.775390625</v>
      </c>
    </row>
    <row r="38" spans="1:5" x14ac:dyDescent="0.25">
      <c r="A38" s="1">
        <f>9856</f>
        <v>9856</v>
      </c>
      <c r="B38" s="1">
        <f>0</f>
        <v>0</v>
      </c>
      <c r="C38" s="1">
        <f>6985</f>
        <v>6985</v>
      </c>
      <c r="D38" s="1">
        <f>74530</f>
        <v>74530</v>
      </c>
      <c r="E38" s="1">
        <f>72.783203125</f>
        <v>72.783203125</v>
      </c>
    </row>
    <row r="39" spans="1:5" x14ac:dyDescent="0.25">
      <c r="A39" s="1">
        <f>10130</f>
        <v>10130</v>
      </c>
      <c r="B39" s="1">
        <f>0</f>
        <v>0</v>
      </c>
      <c r="C39" s="1">
        <f>7127</f>
        <v>7127</v>
      </c>
      <c r="D39" s="1">
        <f t="shared" ref="D39:D52" si="3">74555</f>
        <v>74555</v>
      </c>
      <c r="E39" s="1">
        <f t="shared" ref="E39:E52" si="4">72.8076171875</f>
        <v>72.8076171875</v>
      </c>
    </row>
    <row r="40" spans="1:5" x14ac:dyDescent="0.25">
      <c r="A40" s="1">
        <f>10445</f>
        <v>10445</v>
      </c>
      <c r="B40" s="1">
        <f>0</f>
        <v>0</v>
      </c>
      <c r="C40" s="1">
        <f>7295</f>
        <v>7295</v>
      </c>
      <c r="D40" s="1">
        <f t="shared" si="3"/>
        <v>74555</v>
      </c>
      <c r="E40" s="1">
        <f t="shared" si="4"/>
        <v>72.8076171875</v>
      </c>
    </row>
    <row r="41" spans="1:5" x14ac:dyDescent="0.25">
      <c r="A41" s="1">
        <f>10761</f>
        <v>10761</v>
      </c>
      <c r="B41" s="1">
        <f>13</f>
        <v>13</v>
      </c>
      <c r="C41" s="1">
        <f>7431</f>
        <v>7431</v>
      </c>
      <c r="D41" s="1">
        <f t="shared" si="3"/>
        <v>74555</v>
      </c>
      <c r="E41" s="1">
        <f t="shared" si="4"/>
        <v>72.8076171875</v>
      </c>
    </row>
    <row r="42" spans="1:5" x14ac:dyDescent="0.25">
      <c r="A42" s="1">
        <f>11068</f>
        <v>11068</v>
      </c>
      <c r="B42" s="1">
        <f>0</f>
        <v>0</v>
      </c>
      <c r="C42" s="1">
        <f>7585</f>
        <v>7585</v>
      </c>
      <c r="D42" s="1">
        <f t="shared" si="3"/>
        <v>74555</v>
      </c>
      <c r="E42" s="1">
        <f t="shared" si="4"/>
        <v>72.8076171875</v>
      </c>
    </row>
    <row r="43" spans="1:5" x14ac:dyDescent="0.25">
      <c r="A43" s="1">
        <f>11370</f>
        <v>11370</v>
      </c>
      <c r="B43" s="1">
        <f>8</f>
        <v>8</v>
      </c>
      <c r="C43" s="1">
        <f>7714</f>
        <v>7714</v>
      </c>
      <c r="D43" s="1">
        <f t="shared" si="3"/>
        <v>74555</v>
      </c>
      <c r="E43" s="1">
        <f t="shared" si="4"/>
        <v>72.8076171875</v>
      </c>
    </row>
    <row r="44" spans="1:5" x14ac:dyDescent="0.25">
      <c r="A44" s="1">
        <f>11583</f>
        <v>11583</v>
      </c>
      <c r="B44" s="1">
        <f t="shared" ref="B44:B58" si="5">0</f>
        <v>0</v>
      </c>
      <c r="C44" s="1">
        <f>7873</f>
        <v>7873</v>
      </c>
      <c r="D44" s="1">
        <f t="shared" si="3"/>
        <v>74555</v>
      </c>
      <c r="E44" s="1">
        <f t="shared" si="4"/>
        <v>72.8076171875</v>
      </c>
    </row>
    <row r="45" spans="1:5" x14ac:dyDescent="0.25">
      <c r="A45" s="1">
        <f>11814</f>
        <v>11814</v>
      </c>
      <c r="B45" s="1">
        <f t="shared" si="5"/>
        <v>0</v>
      </c>
      <c r="C45" s="1">
        <f>8024</f>
        <v>8024</v>
      </c>
      <c r="D45" s="1">
        <f t="shared" si="3"/>
        <v>74555</v>
      </c>
      <c r="E45" s="1">
        <f t="shared" si="4"/>
        <v>72.8076171875</v>
      </c>
    </row>
    <row r="46" spans="1:5" x14ac:dyDescent="0.25">
      <c r="A46" s="1">
        <f>12056</f>
        <v>12056</v>
      </c>
      <c r="B46" s="1">
        <f t="shared" si="5"/>
        <v>0</v>
      </c>
      <c r="C46" s="1">
        <f>8156</f>
        <v>8156</v>
      </c>
      <c r="D46" s="1">
        <f t="shared" si="3"/>
        <v>74555</v>
      </c>
      <c r="E46" s="1">
        <f t="shared" si="4"/>
        <v>72.8076171875</v>
      </c>
    </row>
    <row r="47" spans="1:5" x14ac:dyDescent="0.25">
      <c r="A47" s="1">
        <f>12318</f>
        <v>12318</v>
      </c>
      <c r="B47" s="1">
        <f t="shared" si="5"/>
        <v>0</v>
      </c>
      <c r="C47" s="1">
        <f>8307</f>
        <v>8307</v>
      </c>
      <c r="D47" s="1">
        <f t="shared" si="3"/>
        <v>74555</v>
      </c>
      <c r="E47" s="1">
        <f t="shared" si="4"/>
        <v>72.8076171875</v>
      </c>
    </row>
    <row r="48" spans="1:5" x14ac:dyDescent="0.25">
      <c r="A48" s="1">
        <f>12543</f>
        <v>12543</v>
      </c>
      <c r="B48" s="1">
        <f t="shared" si="5"/>
        <v>0</v>
      </c>
      <c r="C48" s="1">
        <f>8459</f>
        <v>8459</v>
      </c>
      <c r="D48" s="1">
        <f t="shared" si="3"/>
        <v>74555</v>
      </c>
      <c r="E48" s="1">
        <f t="shared" si="4"/>
        <v>72.8076171875</v>
      </c>
    </row>
    <row r="49" spans="1:5" x14ac:dyDescent="0.25">
      <c r="A49" s="1">
        <f>12760</f>
        <v>12760</v>
      </c>
      <c r="B49" s="1">
        <f t="shared" si="5"/>
        <v>0</v>
      </c>
      <c r="C49" s="1">
        <f>8633</f>
        <v>8633</v>
      </c>
      <c r="D49" s="1">
        <f t="shared" si="3"/>
        <v>74555</v>
      </c>
      <c r="E49" s="1">
        <f t="shared" si="4"/>
        <v>72.8076171875</v>
      </c>
    </row>
    <row r="50" spans="1:5" x14ac:dyDescent="0.25">
      <c r="A50" s="1">
        <f>13027</f>
        <v>13027</v>
      </c>
      <c r="B50" s="1">
        <f t="shared" si="5"/>
        <v>0</v>
      </c>
      <c r="C50" s="1">
        <f>8801</f>
        <v>8801</v>
      </c>
      <c r="D50" s="1">
        <f t="shared" si="3"/>
        <v>74555</v>
      </c>
      <c r="E50" s="1">
        <f t="shared" si="4"/>
        <v>72.8076171875</v>
      </c>
    </row>
    <row r="51" spans="1:5" x14ac:dyDescent="0.25">
      <c r="A51" s="1">
        <f>13283</f>
        <v>13283</v>
      </c>
      <c r="B51" s="1">
        <f t="shared" si="5"/>
        <v>0</v>
      </c>
      <c r="C51" s="1">
        <f>8933</f>
        <v>8933</v>
      </c>
      <c r="D51" s="1">
        <f t="shared" si="3"/>
        <v>74555</v>
      </c>
      <c r="E51" s="1">
        <f t="shared" si="4"/>
        <v>72.8076171875</v>
      </c>
    </row>
    <row r="52" spans="1:5" x14ac:dyDescent="0.25">
      <c r="A52" s="1">
        <f>13517</f>
        <v>13517</v>
      </c>
      <c r="B52" s="1">
        <f t="shared" si="5"/>
        <v>0</v>
      </c>
      <c r="C52" s="1">
        <f>9096</f>
        <v>9096</v>
      </c>
      <c r="D52" s="1">
        <f t="shared" si="3"/>
        <v>74555</v>
      </c>
      <c r="E52" s="1">
        <f t="shared" si="4"/>
        <v>72.8076171875</v>
      </c>
    </row>
    <row r="53" spans="1:5" x14ac:dyDescent="0.25">
      <c r="A53" s="1">
        <f>13788</f>
        <v>13788</v>
      </c>
      <c r="B53" s="1">
        <f t="shared" si="5"/>
        <v>0</v>
      </c>
      <c r="C53" s="1">
        <f>9245</f>
        <v>9245</v>
      </c>
      <c r="D53" s="1">
        <f>76052</f>
        <v>76052</v>
      </c>
      <c r="E53" s="1">
        <f>74.26953125</f>
        <v>74.26953125</v>
      </c>
    </row>
    <row r="54" spans="1:5" x14ac:dyDescent="0.25">
      <c r="A54" s="1">
        <f>14020</f>
        <v>14020</v>
      </c>
      <c r="B54" s="1">
        <f t="shared" si="5"/>
        <v>0</v>
      </c>
      <c r="C54" s="1">
        <f>9376</f>
        <v>9376</v>
      </c>
      <c r="D54" s="1">
        <f>76167</f>
        <v>76167</v>
      </c>
      <c r="E54" s="1">
        <f>74.3818359375</f>
        <v>74.3818359375</v>
      </c>
    </row>
    <row r="55" spans="1:5" x14ac:dyDescent="0.25">
      <c r="A55" s="1">
        <f>14258</f>
        <v>14258</v>
      </c>
      <c r="B55" s="1">
        <f t="shared" si="5"/>
        <v>0</v>
      </c>
      <c r="C55" s="1">
        <f>9539</f>
        <v>9539</v>
      </c>
      <c r="D55" s="1">
        <f>93155</f>
        <v>93155</v>
      </c>
      <c r="E55" s="1">
        <f>90.9716796875</f>
        <v>90.9716796875</v>
      </c>
    </row>
    <row r="56" spans="1:5" x14ac:dyDescent="0.25">
      <c r="A56" s="1">
        <f>14508</f>
        <v>14508</v>
      </c>
      <c r="B56" s="1">
        <f t="shared" si="5"/>
        <v>0</v>
      </c>
      <c r="C56" s="1">
        <f>9668</f>
        <v>9668</v>
      </c>
      <c r="D56" s="1">
        <f>63492</f>
        <v>63492</v>
      </c>
      <c r="E56" s="1">
        <f>62.00390625</f>
        <v>62.00390625</v>
      </c>
    </row>
    <row r="57" spans="1:5" x14ac:dyDescent="0.25">
      <c r="A57" s="1">
        <f>14799</f>
        <v>14799</v>
      </c>
      <c r="B57" s="1">
        <f t="shared" si="5"/>
        <v>0</v>
      </c>
      <c r="C57" s="1">
        <f>9835</f>
        <v>9835</v>
      </c>
      <c r="D57" s="1">
        <f>63492</f>
        <v>63492</v>
      </c>
      <c r="E57" s="1">
        <f>62.00390625</f>
        <v>62.00390625</v>
      </c>
    </row>
    <row r="58" spans="1:5" x14ac:dyDescent="0.25">
      <c r="A58" s="1">
        <f>15027</f>
        <v>15027</v>
      </c>
      <c r="B58" s="1">
        <f t="shared" si="5"/>
        <v>0</v>
      </c>
      <c r="C58" s="1">
        <f>9971</f>
        <v>9971</v>
      </c>
      <c r="D58" s="1">
        <f>79068</f>
        <v>79068</v>
      </c>
      <c r="E58" s="1">
        <f>77.21484375</f>
        <v>77.21484375</v>
      </c>
    </row>
    <row r="59" spans="1:5" x14ac:dyDescent="0.25">
      <c r="A59" s="1">
        <f>15283</f>
        <v>15283</v>
      </c>
      <c r="B59" s="1">
        <f>5</f>
        <v>5</v>
      </c>
      <c r="C59" s="1">
        <f>10188</f>
        <v>10188</v>
      </c>
      <c r="D59" s="1">
        <f>79252</f>
        <v>79252</v>
      </c>
      <c r="E59" s="1">
        <f>77.39453125</f>
        <v>77.39453125</v>
      </c>
    </row>
    <row r="60" spans="1:5" x14ac:dyDescent="0.25">
      <c r="A60" s="1">
        <f>15490</f>
        <v>15490</v>
      </c>
      <c r="B60" s="1">
        <f>0</f>
        <v>0</v>
      </c>
      <c r="C60" s="1">
        <f>10338</f>
        <v>10338</v>
      </c>
      <c r="D60" s="1">
        <f>79252</f>
        <v>79252</v>
      </c>
      <c r="E60" s="1">
        <f>77.39453125</f>
        <v>77.39453125</v>
      </c>
    </row>
    <row r="61" spans="1:5" x14ac:dyDescent="0.25">
      <c r="A61" s="1">
        <f>15735</f>
        <v>15735</v>
      </c>
      <c r="B61" s="1">
        <f>5</f>
        <v>5</v>
      </c>
      <c r="C61" s="1">
        <f>10567</f>
        <v>10567</v>
      </c>
      <c r="D61" s="1">
        <f>79252</f>
        <v>79252</v>
      </c>
      <c r="E61" s="1">
        <f>77.39453125</f>
        <v>77.39453125</v>
      </c>
    </row>
    <row r="62" spans="1:5" x14ac:dyDescent="0.25">
      <c r="A62" s="1">
        <f>15970</f>
        <v>15970</v>
      </c>
      <c r="B62" s="1">
        <f>10</f>
        <v>10</v>
      </c>
      <c r="C62" s="1">
        <f>10793</f>
        <v>10793</v>
      </c>
      <c r="D62" s="1">
        <f>80291</f>
        <v>80291</v>
      </c>
      <c r="E62" s="1">
        <f>78.4091796875</f>
        <v>78.4091796875</v>
      </c>
    </row>
    <row r="63" spans="1:5" x14ac:dyDescent="0.25">
      <c r="A63" s="1">
        <f>16224</f>
        <v>16224</v>
      </c>
      <c r="B63" s="1">
        <f>5</f>
        <v>5</v>
      </c>
      <c r="C63" s="1">
        <f>10965</f>
        <v>10965</v>
      </c>
      <c r="D63" s="1">
        <f>80573</f>
        <v>80573</v>
      </c>
      <c r="E63" s="1">
        <f>78.6845703125</f>
        <v>78.6845703125</v>
      </c>
    </row>
    <row r="64" spans="1:5" x14ac:dyDescent="0.25">
      <c r="A64" s="1">
        <f>16489</f>
        <v>16489</v>
      </c>
      <c r="B64" s="1">
        <f>4</f>
        <v>4</v>
      </c>
      <c r="C64" s="1">
        <f>11190</f>
        <v>11190</v>
      </c>
      <c r="D64" s="1">
        <f>80638</f>
        <v>80638</v>
      </c>
      <c r="E64" s="1">
        <f>78.748046875</f>
        <v>78.748046875</v>
      </c>
    </row>
    <row r="65" spans="1:5" x14ac:dyDescent="0.25">
      <c r="A65" s="1">
        <f>16760</f>
        <v>16760</v>
      </c>
      <c r="B65" s="1">
        <f>4</f>
        <v>4</v>
      </c>
      <c r="C65" s="1">
        <f>11362</f>
        <v>11362</v>
      </c>
      <c r="D65" s="1">
        <f>80673</f>
        <v>80673</v>
      </c>
      <c r="E65" s="1">
        <f>78.7822265625</f>
        <v>78.7822265625</v>
      </c>
    </row>
    <row r="66" spans="1:5" x14ac:dyDescent="0.25">
      <c r="A66" s="1">
        <f>17033</f>
        <v>17033</v>
      </c>
      <c r="B66" s="1">
        <f>0</f>
        <v>0</v>
      </c>
      <c r="C66" s="1">
        <f>11504</f>
        <v>11504</v>
      </c>
      <c r="D66" s="1">
        <f>50314</f>
        <v>50314</v>
      </c>
      <c r="E66" s="1">
        <f>49.134765625</f>
        <v>49.134765625</v>
      </c>
    </row>
    <row r="67" spans="1:5" x14ac:dyDescent="0.25">
      <c r="A67" s="1">
        <f>17284</f>
        <v>17284</v>
      </c>
      <c r="B67" s="1">
        <f>0</f>
        <v>0</v>
      </c>
      <c r="C67" s="1">
        <f>11709</f>
        <v>11709</v>
      </c>
      <c r="D67" s="1">
        <f>50314</f>
        <v>50314</v>
      </c>
      <c r="E67" s="1">
        <f>49.134765625</f>
        <v>49.134765625</v>
      </c>
    </row>
    <row r="68" spans="1:5" x14ac:dyDescent="0.25">
      <c r="A68" s="1">
        <f>17556</f>
        <v>17556</v>
      </c>
      <c r="B68" s="1">
        <f>0</f>
        <v>0</v>
      </c>
      <c r="C68" s="1">
        <f>11878</f>
        <v>11878</v>
      </c>
      <c r="D68" s="1">
        <f>50318</f>
        <v>50318</v>
      </c>
      <c r="E68" s="1">
        <f t="shared" ref="E68:E74" si="6">49.138671875</f>
        <v>49.138671875</v>
      </c>
    </row>
    <row r="69" spans="1:5" x14ac:dyDescent="0.25">
      <c r="A69" s="1">
        <f>17789</f>
        <v>17789</v>
      </c>
      <c r="B69" s="1">
        <f>0</f>
        <v>0</v>
      </c>
      <c r="C69" s="1">
        <f>12005</f>
        <v>12005</v>
      </c>
      <c r="D69" s="1">
        <f>50318</f>
        <v>50318</v>
      </c>
      <c r="E69" s="1">
        <f t="shared" si="6"/>
        <v>49.138671875</v>
      </c>
    </row>
    <row r="70" spans="1:5" x14ac:dyDescent="0.25">
      <c r="A70" s="1">
        <f>18049</f>
        <v>18049</v>
      </c>
      <c r="B70" s="1">
        <f>2</f>
        <v>2</v>
      </c>
      <c r="C70" s="1">
        <f>12167</f>
        <v>12167</v>
      </c>
      <c r="D70" s="1">
        <f>50318</f>
        <v>50318</v>
      </c>
      <c r="E70" s="1">
        <f t="shared" si="6"/>
        <v>49.138671875</v>
      </c>
    </row>
    <row r="71" spans="1:5" x14ac:dyDescent="0.25">
      <c r="A71" s="1">
        <f>18290</f>
        <v>18290</v>
      </c>
      <c r="B71" s="1">
        <f>0</f>
        <v>0</v>
      </c>
      <c r="C71" s="1">
        <f>12302</f>
        <v>12302</v>
      </c>
      <c r="D71" s="1">
        <f>50318</f>
        <v>50318</v>
      </c>
      <c r="E71" s="1">
        <f t="shared" si="6"/>
        <v>49.138671875</v>
      </c>
    </row>
    <row r="72" spans="1:5" x14ac:dyDescent="0.25">
      <c r="A72" s="1">
        <f>18521</f>
        <v>18521</v>
      </c>
      <c r="B72" s="1">
        <f>0</f>
        <v>0</v>
      </c>
      <c r="C72" s="1">
        <f>12464</f>
        <v>12464</v>
      </c>
      <c r="D72" s="1">
        <f>50318</f>
        <v>50318</v>
      </c>
      <c r="E72" s="1">
        <f t="shared" si="6"/>
        <v>49.138671875</v>
      </c>
    </row>
    <row r="73" spans="1:5" x14ac:dyDescent="0.25">
      <c r="A73" s="1">
        <f>18747</f>
        <v>18747</v>
      </c>
      <c r="B73" s="1">
        <f>0</f>
        <v>0</v>
      </c>
      <c r="C73" s="1">
        <f>12630</f>
        <v>12630</v>
      </c>
      <c r="D73" s="1">
        <f>50318</f>
        <v>50318</v>
      </c>
      <c r="E73" s="1">
        <f t="shared" si="6"/>
        <v>49.138671875</v>
      </c>
    </row>
    <row r="74" spans="1:5" x14ac:dyDescent="0.25">
      <c r="A74" s="1">
        <f>18972</f>
        <v>18972</v>
      </c>
      <c r="B74" s="1">
        <f>0</f>
        <v>0</v>
      </c>
      <c r="C74" s="1">
        <f>12766</f>
        <v>12766</v>
      </c>
      <c r="D74" s="1">
        <f>50318</f>
        <v>50318</v>
      </c>
      <c r="E74" s="1">
        <f t="shared" si="6"/>
        <v>49.138671875</v>
      </c>
    </row>
    <row r="75" spans="1:5" x14ac:dyDescent="0.25">
      <c r="A75" s="1">
        <f>19218</f>
        <v>19218</v>
      </c>
      <c r="B75" s="1">
        <f>0</f>
        <v>0</v>
      </c>
      <c r="C75" s="1">
        <f>12919</f>
        <v>12919</v>
      </c>
      <c r="D75" s="1">
        <f t="shared" ref="D75:D87" si="7">81619</f>
        <v>81619</v>
      </c>
      <c r="E75" s="1">
        <f t="shared" ref="E75:E87" si="8">79.7060546875</f>
        <v>79.7060546875</v>
      </c>
    </row>
    <row r="76" spans="1:5" x14ac:dyDescent="0.25">
      <c r="A76" s="1">
        <f>19517</f>
        <v>19517</v>
      </c>
      <c r="B76" s="1">
        <f>4</f>
        <v>4</v>
      </c>
      <c r="C76" s="1">
        <f>13051</f>
        <v>13051</v>
      </c>
      <c r="D76" s="1">
        <f t="shared" si="7"/>
        <v>81619</v>
      </c>
      <c r="E76" s="1">
        <f t="shared" si="8"/>
        <v>79.7060546875</v>
      </c>
    </row>
    <row r="77" spans="1:5" x14ac:dyDescent="0.25">
      <c r="A77" s="1">
        <f>19754</f>
        <v>19754</v>
      </c>
      <c r="B77" s="1">
        <f t="shared" ref="B77:B94" si="9">0</f>
        <v>0</v>
      </c>
      <c r="C77" s="1">
        <f>13226</f>
        <v>13226</v>
      </c>
      <c r="D77" s="1">
        <f t="shared" si="7"/>
        <v>81619</v>
      </c>
      <c r="E77" s="1">
        <f t="shared" si="8"/>
        <v>79.7060546875</v>
      </c>
    </row>
    <row r="78" spans="1:5" x14ac:dyDescent="0.25">
      <c r="A78" s="1">
        <f>19997</f>
        <v>19997</v>
      </c>
      <c r="B78" s="1">
        <f t="shared" si="9"/>
        <v>0</v>
      </c>
      <c r="C78" s="1">
        <f>13382</f>
        <v>13382</v>
      </c>
      <c r="D78" s="1">
        <f t="shared" si="7"/>
        <v>81619</v>
      </c>
      <c r="E78" s="1">
        <f t="shared" si="8"/>
        <v>79.7060546875</v>
      </c>
    </row>
    <row r="79" spans="1:5" x14ac:dyDescent="0.25">
      <c r="A79" s="1">
        <f>20212</f>
        <v>20212</v>
      </c>
      <c r="B79" s="1">
        <f t="shared" si="9"/>
        <v>0</v>
      </c>
      <c r="C79" s="1">
        <f>13538</f>
        <v>13538</v>
      </c>
      <c r="D79" s="1">
        <f t="shared" si="7"/>
        <v>81619</v>
      </c>
      <c r="E79" s="1">
        <f t="shared" si="8"/>
        <v>79.7060546875</v>
      </c>
    </row>
    <row r="80" spans="1:5" x14ac:dyDescent="0.25">
      <c r="A80" s="1">
        <f>20440</f>
        <v>20440</v>
      </c>
      <c r="B80" s="1">
        <f t="shared" si="9"/>
        <v>0</v>
      </c>
      <c r="C80" s="1">
        <f>13687</f>
        <v>13687</v>
      </c>
      <c r="D80" s="1">
        <f t="shared" si="7"/>
        <v>81619</v>
      </c>
      <c r="E80" s="1">
        <f t="shared" si="8"/>
        <v>79.7060546875</v>
      </c>
    </row>
    <row r="81" spans="1:5" x14ac:dyDescent="0.25">
      <c r="A81" s="1">
        <f>20681</f>
        <v>20681</v>
      </c>
      <c r="B81" s="1">
        <f t="shared" si="9"/>
        <v>0</v>
      </c>
      <c r="C81" s="1">
        <f>13824</f>
        <v>13824</v>
      </c>
      <c r="D81" s="1">
        <f t="shared" si="7"/>
        <v>81619</v>
      </c>
      <c r="E81" s="1">
        <f t="shared" si="8"/>
        <v>79.7060546875</v>
      </c>
    </row>
    <row r="82" spans="1:5" x14ac:dyDescent="0.25">
      <c r="A82" s="1">
        <f>20914</f>
        <v>20914</v>
      </c>
      <c r="B82" s="1">
        <f t="shared" si="9"/>
        <v>0</v>
      </c>
      <c r="C82" s="1">
        <f>13955</f>
        <v>13955</v>
      </c>
      <c r="D82" s="1">
        <f t="shared" si="7"/>
        <v>81619</v>
      </c>
      <c r="E82" s="1">
        <f t="shared" si="8"/>
        <v>79.7060546875</v>
      </c>
    </row>
    <row r="83" spans="1:5" x14ac:dyDescent="0.25">
      <c r="A83" s="1">
        <f>21148</f>
        <v>21148</v>
      </c>
      <c r="B83" s="1">
        <f t="shared" si="9"/>
        <v>0</v>
      </c>
      <c r="C83" s="1">
        <f>14110</f>
        <v>14110</v>
      </c>
      <c r="D83" s="1">
        <f t="shared" si="7"/>
        <v>81619</v>
      </c>
      <c r="E83" s="1">
        <f t="shared" si="8"/>
        <v>79.7060546875</v>
      </c>
    </row>
    <row r="84" spans="1:5" x14ac:dyDescent="0.25">
      <c r="A84" s="1">
        <f>21367</f>
        <v>21367</v>
      </c>
      <c r="B84" s="1">
        <f t="shared" si="9"/>
        <v>0</v>
      </c>
      <c r="C84" s="1">
        <f>14245</f>
        <v>14245</v>
      </c>
      <c r="D84" s="1">
        <f t="shared" si="7"/>
        <v>81619</v>
      </c>
      <c r="E84" s="1">
        <f t="shared" si="8"/>
        <v>79.7060546875</v>
      </c>
    </row>
    <row r="85" spans="1:5" x14ac:dyDescent="0.25">
      <c r="A85" s="1">
        <f>21621</f>
        <v>21621</v>
      </c>
      <c r="B85" s="1">
        <f t="shared" si="9"/>
        <v>0</v>
      </c>
      <c r="C85" s="1">
        <f>14403</f>
        <v>14403</v>
      </c>
      <c r="D85" s="1">
        <f t="shared" si="7"/>
        <v>81619</v>
      </c>
      <c r="E85" s="1">
        <f t="shared" si="8"/>
        <v>79.7060546875</v>
      </c>
    </row>
    <row r="86" spans="1:5" x14ac:dyDescent="0.25">
      <c r="A86" s="1">
        <f>21858</f>
        <v>21858</v>
      </c>
      <c r="B86" s="1">
        <f t="shared" si="9"/>
        <v>0</v>
      </c>
      <c r="C86" s="1">
        <f>14543</f>
        <v>14543</v>
      </c>
      <c r="D86" s="1">
        <f t="shared" si="7"/>
        <v>81619</v>
      </c>
      <c r="E86" s="1">
        <f t="shared" si="8"/>
        <v>79.7060546875</v>
      </c>
    </row>
    <row r="87" spans="1:5" x14ac:dyDescent="0.25">
      <c r="A87" s="1">
        <f>22097</f>
        <v>22097</v>
      </c>
      <c r="B87" s="1">
        <f t="shared" si="9"/>
        <v>0</v>
      </c>
      <c r="C87" s="1">
        <f>14688</f>
        <v>14688</v>
      </c>
      <c r="D87" s="1">
        <f t="shared" si="7"/>
        <v>81619</v>
      </c>
      <c r="E87" s="1">
        <f t="shared" si="8"/>
        <v>79.7060546875</v>
      </c>
    </row>
    <row r="88" spans="1:5" x14ac:dyDescent="0.25">
      <c r="A88" s="1">
        <f>22330</f>
        <v>22330</v>
      </c>
      <c r="B88" s="1">
        <f t="shared" si="9"/>
        <v>0</v>
      </c>
      <c r="C88" s="1">
        <f>14824</f>
        <v>14824</v>
      </c>
      <c r="D88" s="1">
        <f>81615</f>
        <v>81615</v>
      </c>
      <c r="E88" s="1">
        <f>79.7021484375</f>
        <v>79.7021484375</v>
      </c>
    </row>
    <row r="89" spans="1:5" x14ac:dyDescent="0.25">
      <c r="A89" s="1">
        <f>22582</f>
        <v>22582</v>
      </c>
      <c r="B89" s="1">
        <f t="shared" si="9"/>
        <v>0</v>
      </c>
      <c r="C89" s="1">
        <f>14977</f>
        <v>14977</v>
      </c>
      <c r="D89" s="1">
        <f>81615</f>
        <v>81615</v>
      </c>
      <c r="E89" s="1">
        <f>79.7021484375</f>
        <v>79.7021484375</v>
      </c>
    </row>
    <row r="90" spans="1:5" x14ac:dyDescent="0.25">
      <c r="A90" s="1">
        <f>22809</f>
        <v>22809</v>
      </c>
      <c r="B90" s="1">
        <f t="shared" si="9"/>
        <v>0</v>
      </c>
      <c r="C90" s="1">
        <f>15157</f>
        <v>15157</v>
      </c>
      <c r="D90" s="1">
        <f>81615</f>
        <v>81615</v>
      </c>
      <c r="E90" s="1">
        <f>79.7021484375</f>
        <v>79.7021484375</v>
      </c>
    </row>
    <row r="91" spans="1:5" x14ac:dyDescent="0.25">
      <c r="A91" s="1">
        <f>23057</f>
        <v>23057</v>
      </c>
      <c r="B91" s="1">
        <f t="shared" si="9"/>
        <v>0</v>
      </c>
      <c r="C91" s="1">
        <f>15298</f>
        <v>15298</v>
      </c>
      <c r="D91" s="1">
        <f>81627</f>
        <v>81627</v>
      </c>
      <c r="E91" s="1">
        <f>79.7138671875</f>
        <v>79.7138671875</v>
      </c>
    </row>
    <row r="92" spans="1:5" x14ac:dyDescent="0.25">
      <c r="A92" s="1">
        <f>23297</f>
        <v>23297</v>
      </c>
      <c r="B92" s="1">
        <f t="shared" si="9"/>
        <v>0</v>
      </c>
      <c r="C92" s="1">
        <f>15484</f>
        <v>15484</v>
      </c>
      <c r="D92" s="1">
        <f>81763</f>
        <v>81763</v>
      </c>
      <c r="E92" s="1">
        <f>79.8466796875</f>
        <v>79.8466796875</v>
      </c>
    </row>
    <row r="93" spans="1:5" x14ac:dyDescent="0.25">
      <c r="A93" s="1">
        <f>23526</f>
        <v>23526</v>
      </c>
      <c r="B93" s="1">
        <f t="shared" si="9"/>
        <v>0</v>
      </c>
      <c r="C93" s="1">
        <f>15696</f>
        <v>15696</v>
      </c>
      <c r="D93" s="1">
        <f>81767</f>
        <v>81767</v>
      </c>
      <c r="E93" s="1">
        <f>79.8505859375</f>
        <v>79.8505859375</v>
      </c>
    </row>
    <row r="94" spans="1:5" x14ac:dyDescent="0.25">
      <c r="A94" s="1">
        <f>23792</f>
        <v>23792</v>
      </c>
      <c r="B94" s="1">
        <f t="shared" si="9"/>
        <v>0</v>
      </c>
      <c r="C94" s="1">
        <f>15861</f>
        <v>15861</v>
      </c>
      <c r="D94" s="1">
        <f>81882</f>
        <v>81882</v>
      </c>
      <c r="E94" s="1">
        <f>79.962890625</f>
        <v>79.962890625</v>
      </c>
    </row>
    <row r="95" spans="1:5" x14ac:dyDescent="0.25">
      <c r="A95" s="1">
        <f>24078</f>
        <v>24078</v>
      </c>
      <c r="B95" s="1">
        <f>7</f>
        <v>7</v>
      </c>
      <c r="C95" s="1">
        <f>16039</f>
        <v>16039</v>
      </c>
      <c r="D95" s="1">
        <f>81994</f>
        <v>81994</v>
      </c>
      <c r="E95" s="1">
        <f>80.072265625</f>
        <v>80.072265625</v>
      </c>
    </row>
    <row r="96" spans="1:5" x14ac:dyDescent="0.25">
      <c r="A96" s="1">
        <f>24327</f>
        <v>24327</v>
      </c>
      <c r="B96" s="1">
        <f t="shared" ref="B96:B106" si="10">0</f>
        <v>0</v>
      </c>
      <c r="C96" s="1">
        <f>16177</f>
        <v>16177</v>
      </c>
      <c r="D96" s="1">
        <f>82018</f>
        <v>82018</v>
      </c>
      <c r="E96" s="1">
        <f>80.095703125</f>
        <v>80.095703125</v>
      </c>
    </row>
    <row r="97" spans="1:5" x14ac:dyDescent="0.25">
      <c r="A97" s="1">
        <f>24552</f>
        <v>24552</v>
      </c>
      <c r="B97" s="1">
        <f t="shared" si="10"/>
        <v>0</v>
      </c>
      <c r="C97" s="1">
        <f>16347</f>
        <v>16347</v>
      </c>
      <c r="D97" s="1">
        <f>82014</f>
        <v>82014</v>
      </c>
      <c r="E97" s="1">
        <f>80.091796875</f>
        <v>80.091796875</v>
      </c>
    </row>
    <row r="98" spans="1:5" x14ac:dyDescent="0.25">
      <c r="A98" s="1">
        <f>24788</f>
        <v>24788</v>
      </c>
      <c r="B98" s="1">
        <f t="shared" si="10"/>
        <v>0</v>
      </c>
      <c r="C98" s="1">
        <f>16520</f>
        <v>16520</v>
      </c>
      <c r="D98" s="1">
        <f>82020</f>
        <v>82020</v>
      </c>
      <c r="E98" s="1">
        <f>80.09765625</f>
        <v>80.09765625</v>
      </c>
    </row>
    <row r="99" spans="1:5" x14ac:dyDescent="0.25">
      <c r="A99" s="1">
        <f>25049</f>
        <v>25049</v>
      </c>
      <c r="B99" s="1">
        <f t="shared" si="10"/>
        <v>0</v>
      </c>
      <c r="C99" s="1">
        <f>16705</f>
        <v>16705</v>
      </c>
      <c r="D99" s="1">
        <f>82036</f>
        <v>82036</v>
      </c>
      <c r="E99" s="1">
        <f>80.11328125</f>
        <v>80.11328125</v>
      </c>
    </row>
    <row r="100" spans="1:5" x14ac:dyDescent="0.25">
      <c r="A100" s="1">
        <f>25287</f>
        <v>25287</v>
      </c>
      <c r="B100" s="1">
        <f t="shared" si="10"/>
        <v>0</v>
      </c>
      <c r="C100" s="1">
        <f>16901</f>
        <v>16901</v>
      </c>
      <c r="D100" s="1">
        <f t="shared" ref="D100:D107" si="11">82054</f>
        <v>82054</v>
      </c>
      <c r="E100" s="1">
        <f t="shared" ref="E100:E107" si="12">80.130859375</f>
        <v>80.130859375</v>
      </c>
    </row>
    <row r="101" spans="1:5" x14ac:dyDescent="0.25">
      <c r="A101" s="1">
        <f>25502</f>
        <v>25502</v>
      </c>
      <c r="B101" s="1">
        <f t="shared" si="10"/>
        <v>0</v>
      </c>
      <c r="C101" s="1">
        <f>17046</f>
        <v>17046</v>
      </c>
      <c r="D101" s="1">
        <f t="shared" si="11"/>
        <v>82054</v>
      </c>
      <c r="E101" s="1">
        <f t="shared" si="12"/>
        <v>80.130859375</v>
      </c>
    </row>
    <row r="102" spans="1:5" x14ac:dyDescent="0.25">
      <c r="A102" s="1">
        <f>25739</f>
        <v>25739</v>
      </c>
      <c r="B102" s="1">
        <f t="shared" si="10"/>
        <v>0</v>
      </c>
      <c r="C102" s="1">
        <f>17201</f>
        <v>17201</v>
      </c>
      <c r="D102" s="1">
        <f t="shared" si="11"/>
        <v>82054</v>
      </c>
      <c r="E102" s="1">
        <f t="shared" si="12"/>
        <v>80.130859375</v>
      </c>
    </row>
    <row r="103" spans="1:5" x14ac:dyDescent="0.25">
      <c r="A103" s="1">
        <f>25980</f>
        <v>25980</v>
      </c>
      <c r="B103" s="1">
        <f t="shared" si="10"/>
        <v>0</v>
      </c>
      <c r="C103" s="1">
        <f>17370</f>
        <v>17370</v>
      </c>
      <c r="D103" s="1">
        <f t="shared" si="11"/>
        <v>82054</v>
      </c>
      <c r="E103" s="1">
        <f t="shared" si="12"/>
        <v>80.130859375</v>
      </c>
    </row>
    <row r="104" spans="1:5" x14ac:dyDescent="0.25">
      <c r="A104" s="1">
        <f>26216</f>
        <v>26216</v>
      </c>
      <c r="B104" s="1">
        <f t="shared" si="10"/>
        <v>0</v>
      </c>
      <c r="C104" s="1">
        <f>17504</f>
        <v>17504</v>
      </c>
      <c r="D104" s="1">
        <f t="shared" si="11"/>
        <v>82054</v>
      </c>
      <c r="E104" s="1">
        <f t="shared" si="12"/>
        <v>80.130859375</v>
      </c>
    </row>
    <row r="105" spans="1:5" x14ac:dyDescent="0.25">
      <c r="A105" s="1">
        <f>26452</f>
        <v>26452</v>
      </c>
      <c r="B105" s="1">
        <f t="shared" si="10"/>
        <v>0</v>
      </c>
      <c r="C105" s="1">
        <f>17642</f>
        <v>17642</v>
      </c>
      <c r="D105" s="1">
        <f t="shared" si="11"/>
        <v>82054</v>
      </c>
      <c r="E105" s="1">
        <f t="shared" si="12"/>
        <v>80.130859375</v>
      </c>
    </row>
    <row r="106" spans="1:5" x14ac:dyDescent="0.25">
      <c r="A106" s="1">
        <f>26718</f>
        <v>26718</v>
      </c>
      <c r="B106" s="1">
        <f t="shared" si="10"/>
        <v>0</v>
      </c>
      <c r="C106" s="1">
        <f>17800</f>
        <v>17800</v>
      </c>
      <c r="D106" s="1">
        <f t="shared" si="11"/>
        <v>82054</v>
      </c>
      <c r="E106" s="1">
        <f t="shared" si="12"/>
        <v>80.130859375</v>
      </c>
    </row>
    <row r="107" spans="1:5" x14ac:dyDescent="0.25">
      <c r="A107" s="1">
        <f>26951</f>
        <v>26951</v>
      </c>
      <c r="B107" s="1">
        <f>6</f>
        <v>6</v>
      </c>
      <c r="C107" s="1">
        <f>17958</f>
        <v>17958</v>
      </c>
      <c r="D107" s="1">
        <f t="shared" si="11"/>
        <v>82054</v>
      </c>
      <c r="E107" s="1">
        <f t="shared" si="12"/>
        <v>80.130859375</v>
      </c>
    </row>
    <row r="108" spans="1:5" x14ac:dyDescent="0.25">
      <c r="A108" s="1">
        <f>27189</f>
        <v>27189</v>
      </c>
      <c r="B108" s="1">
        <f t="shared" ref="B108:B121" si="13">0</f>
        <v>0</v>
      </c>
      <c r="C108" s="1">
        <f>18131</f>
        <v>18131</v>
      </c>
      <c r="D108" s="1">
        <f>50954</f>
        <v>50954</v>
      </c>
      <c r="E108" s="1">
        <f>49.759765625</f>
        <v>49.759765625</v>
      </c>
    </row>
    <row r="109" spans="1:5" x14ac:dyDescent="0.25">
      <c r="A109" s="1">
        <f>27433</f>
        <v>27433</v>
      </c>
      <c r="B109" s="1">
        <f t="shared" si="13"/>
        <v>0</v>
      </c>
      <c r="C109" s="1">
        <f>18269</f>
        <v>18269</v>
      </c>
      <c r="D109" s="1">
        <f>50470</f>
        <v>50470</v>
      </c>
      <c r="E109" s="1">
        <f>49.287109375</f>
        <v>49.287109375</v>
      </c>
    </row>
    <row r="110" spans="1:5" x14ac:dyDescent="0.25">
      <c r="A110" s="1">
        <f>27664</f>
        <v>27664</v>
      </c>
      <c r="B110" s="1">
        <f t="shared" si="13"/>
        <v>0</v>
      </c>
      <c r="C110" s="1">
        <f>18442</f>
        <v>18442</v>
      </c>
      <c r="D110" s="1">
        <f>50470</f>
        <v>50470</v>
      </c>
      <c r="E110" s="1">
        <f>49.287109375</f>
        <v>49.287109375</v>
      </c>
    </row>
    <row r="111" spans="1:5" x14ac:dyDescent="0.25">
      <c r="A111" s="1">
        <f>27903</f>
        <v>27903</v>
      </c>
      <c r="B111" s="1">
        <f t="shared" si="13"/>
        <v>0</v>
      </c>
      <c r="C111" s="1">
        <f>18598</f>
        <v>18598</v>
      </c>
      <c r="D111" s="1">
        <f>66042</f>
        <v>66042</v>
      </c>
      <c r="E111" s="1">
        <f>64.494140625</f>
        <v>64.494140625</v>
      </c>
    </row>
    <row r="112" spans="1:5" x14ac:dyDescent="0.25">
      <c r="A112" s="1">
        <f>28135</f>
        <v>28135</v>
      </c>
      <c r="B112" s="1">
        <f t="shared" si="13"/>
        <v>0</v>
      </c>
      <c r="C112" s="1">
        <f>18757</f>
        <v>18757</v>
      </c>
      <c r="D112" s="1">
        <f>66038</f>
        <v>66038</v>
      </c>
      <c r="E112" s="1">
        <f>64.490234375</f>
        <v>64.490234375</v>
      </c>
    </row>
    <row r="113" spans="1:5" x14ac:dyDescent="0.25">
      <c r="A113" s="1">
        <f>28344</f>
        <v>28344</v>
      </c>
      <c r="B113" s="1">
        <f t="shared" si="13"/>
        <v>0</v>
      </c>
      <c r="C113" s="1">
        <f>18919</f>
        <v>18919</v>
      </c>
      <c r="D113" s="1">
        <f>66038</f>
        <v>66038</v>
      </c>
      <c r="E113" s="1">
        <f>64.490234375</f>
        <v>64.490234375</v>
      </c>
    </row>
    <row r="114" spans="1:5" x14ac:dyDescent="0.25">
      <c r="A114" s="1">
        <f>28579</f>
        <v>28579</v>
      </c>
      <c r="B114" s="1">
        <f t="shared" si="13"/>
        <v>0</v>
      </c>
      <c r="C114" s="1">
        <f>19087</f>
        <v>19087</v>
      </c>
      <c r="D114" s="1">
        <f>66038</f>
        <v>66038</v>
      </c>
      <c r="E114" s="1">
        <f>64.490234375</f>
        <v>64.490234375</v>
      </c>
    </row>
    <row r="115" spans="1:5" x14ac:dyDescent="0.25">
      <c r="A115" s="1">
        <f>28794</f>
        <v>28794</v>
      </c>
      <c r="B115" s="1">
        <f t="shared" si="13"/>
        <v>0</v>
      </c>
      <c r="C115" s="1">
        <f>19225</f>
        <v>19225</v>
      </c>
      <c r="D115" s="1">
        <f>81590</f>
        <v>81590</v>
      </c>
      <c r="E115" s="1">
        <f>79.677734375</f>
        <v>79.677734375</v>
      </c>
    </row>
    <row r="116" spans="1:5" x14ac:dyDescent="0.25">
      <c r="A116" s="1">
        <f>29046</f>
        <v>29046</v>
      </c>
      <c r="B116" s="1">
        <f t="shared" si="13"/>
        <v>0</v>
      </c>
      <c r="C116" s="1">
        <f>19374</f>
        <v>19374</v>
      </c>
      <c r="D116" s="1">
        <f>81594</f>
        <v>81594</v>
      </c>
      <c r="E116" s="1">
        <f>79.681640625</f>
        <v>79.681640625</v>
      </c>
    </row>
    <row r="117" spans="1:5" x14ac:dyDescent="0.25">
      <c r="A117" s="1">
        <f>29300</f>
        <v>29300</v>
      </c>
      <c r="B117" s="1">
        <f t="shared" si="13"/>
        <v>0</v>
      </c>
      <c r="C117" s="1">
        <f>19566</f>
        <v>19566</v>
      </c>
      <c r="D117" s="1">
        <f>81588</f>
        <v>81588</v>
      </c>
      <c r="E117" s="1">
        <f>79.67578125</f>
        <v>79.67578125</v>
      </c>
    </row>
    <row r="118" spans="1:5" x14ac:dyDescent="0.25">
      <c r="A118" s="1">
        <f>29542</f>
        <v>29542</v>
      </c>
      <c r="B118" s="1">
        <f t="shared" si="13"/>
        <v>0</v>
      </c>
      <c r="C118" s="1">
        <f>19714</f>
        <v>19714</v>
      </c>
      <c r="D118" s="1">
        <f>81590</f>
        <v>81590</v>
      </c>
      <c r="E118" s="1">
        <f>79.677734375</f>
        <v>79.677734375</v>
      </c>
    </row>
    <row r="119" spans="1:5" x14ac:dyDescent="0.25">
      <c r="A119" s="1">
        <f>29817</f>
        <v>29817</v>
      </c>
      <c r="B119" s="1">
        <f t="shared" si="13"/>
        <v>0</v>
      </c>
      <c r="C119" s="1">
        <f>19881</f>
        <v>19881</v>
      </c>
      <c r="D119" s="1">
        <f>81590</f>
        <v>81590</v>
      </c>
      <c r="E119" s="1">
        <f>79.677734375</f>
        <v>79.677734375</v>
      </c>
    </row>
    <row r="120" spans="1:5" x14ac:dyDescent="0.25">
      <c r="A120" s="1">
        <f>30102</f>
        <v>30102</v>
      </c>
      <c r="B120" s="1">
        <f t="shared" si="13"/>
        <v>0</v>
      </c>
      <c r="C120" s="1">
        <f>20021</f>
        <v>20021</v>
      </c>
      <c r="D120" s="1">
        <f>81590</f>
        <v>81590</v>
      </c>
      <c r="E120" s="1">
        <f>79.677734375</f>
        <v>79.677734375</v>
      </c>
    </row>
    <row r="121" spans="1:5" x14ac:dyDescent="0.25">
      <c r="A121" s="1">
        <f>30345</f>
        <v>30345</v>
      </c>
      <c r="B121" s="1">
        <f t="shared" si="13"/>
        <v>0</v>
      </c>
      <c r="C121" s="1">
        <f>20176</f>
        <v>20176</v>
      </c>
      <c r="D121" s="1">
        <f>81594</f>
        <v>81594</v>
      </c>
      <c r="E121" s="1">
        <f>79.681640625</f>
        <v>79.681640625</v>
      </c>
    </row>
    <row r="122" spans="1:5" x14ac:dyDescent="0.25">
      <c r="A122" s="1">
        <f>30614</f>
        <v>30614</v>
      </c>
      <c r="B122" s="1">
        <f>4</f>
        <v>4</v>
      </c>
      <c r="C122" s="1">
        <f>20333</f>
        <v>20333</v>
      </c>
      <c r="D122" s="1">
        <f>81594</f>
        <v>81594</v>
      </c>
      <c r="E122" s="1">
        <f>79.681640625</f>
        <v>79.681640625</v>
      </c>
    </row>
    <row r="123" spans="1:5" x14ac:dyDescent="0.25">
      <c r="A123" s="1">
        <f>30841</f>
        <v>30841</v>
      </c>
      <c r="B123" s="1">
        <f>0</f>
        <v>0</v>
      </c>
      <c r="C123" s="1">
        <f>20472</f>
        <v>20472</v>
      </c>
      <c r="D123" s="1">
        <f>81594</f>
        <v>81594</v>
      </c>
      <c r="E123" s="1">
        <f>79.681640625</f>
        <v>79.681640625</v>
      </c>
    </row>
    <row r="124" spans="1:5" x14ac:dyDescent="0.25">
      <c r="A124" s="1">
        <f>31088</f>
        <v>31088</v>
      </c>
      <c r="B124" s="1">
        <f>2</f>
        <v>2</v>
      </c>
      <c r="C124" s="1">
        <f>20614</f>
        <v>20614</v>
      </c>
      <c r="D124" s="1">
        <f>81594</f>
        <v>81594</v>
      </c>
      <c r="E124" s="1">
        <f>79.681640625</f>
        <v>79.681640625</v>
      </c>
    </row>
    <row r="125" spans="1:5" x14ac:dyDescent="0.25">
      <c r="A125" s="1">
        <f>31404</f>
        <v>31404</v>
      </c>
      <c r="B125" s="1">
        <f>4</f>
        <v>4</v>
      </c>
      <c r="C125" s="1">
        <f>20756</f>
        <v>20756</v>
      </c>
      <c r="D125" s="1">
        <f>81596</f>
        <v>81596</v>
      </c>
      <c r="E125" s="1">
        <f>79.68359375</f>
        <v>79.68359375</v>
      </c>
    </row>
    <row r="126" spans="1:5" x14ac:dyDescent="0.25">
      <c r="A126" s="1">
        <f>31684</f>
        <v>31684</v>
      </c>
      <c r="B126" s="1">
        <f>0</f>
        <v>0</v>
      </c>
      <c r="C126" s="1">
        <f>20942</f>
        <v>20942</v>
      </c>
      <c r="D126" s="1">
        <f>81596</f>
        <v>81596</v>
      </c>
      <c r="E126" s="1">
        <f>79.68359375</f>
        <v>79.68359375</v>
      </c>
    </row>
    <row r="127" spans="1:5" x14ac:dyDescent="0.25">
      <c r="A127" s="1">
        <f>31907</f>
        <v>31907</v>
      </c>
      <c r="B127" s="1">
        <f>0</f>
        <v>0</v>
      </c>
      <c r="C127" s="1">
        <f>21108</f>
        <v>21108</v>
      </c>
      <c r="D127" s="1">
        <f>50660</f>
        <v>50660</v>
      </c>
      <c r="E127" s="1">
        <f>49.47265625</f>
        <v>49.47265625</v>
      </c>
    </row>
    <row r="128" spans="1:5" x14ac:dyDescent="0.25">
      <c r="A128" s="1">
        <f>32177</f>
        <v>32177</v>
      </c>
      <c r="B128" s="1">
        <f>0</f>
        <v>0</v>
      </c>
      <c r="C128" s="1">
        <f>21266</f>
        <v>21266</v>
      </c>
      <c r="D128" s="1">
        <f>50664</f>
        <v>50664</v>
      </c>
      <c r="E128" s="1">
        <f>49.4765625</f>
        <v>49.4765625</v>
      </c>
    </row>
    <row r="129" spans="1:5" x14ac:dyDescent="0.25">
      <c r="A129" s="1">
        <f>32452</f>
        <v>32452</v>
      </c>
      <c r="B129" s="1">
        <f>0</f>
        <v>0</v>
      </c>
      <c r="C129" s="1">
        <f>21397</f>
        <v>21397</v>
      </c>
      <c r="D129" s="1">
        <f>50664</f>
        <v>50664</v>
      </c>
      <c r="E129" s="1">
        <f>49.4765625</f>
        <v>49.4765625</v>
      </c>
    </row>
    <row r="130" spans="1:5" x14ac:dyDescent="0.25">
      <c r="A130" s="1">
        <f>32687</f>
        <v>32687</v>
      </c>
      <c r="B130" s="1">
        <f>0</f>
        <v>0</v>
      </c>
      <c r="C130" s="1">
        <f>21539</f>
        <v>21539</v>
      </c>
      <c r="D130" s="1">
        <f>66240</f>
        <v>66240</v>
      </c>
      <c r="E130" s="1">
        <f>64.6875</f>
        <v>64.6875</v>
      </c>
    </row>
    <row r="131" spans="1:5" x14ac:dyDescent="0.25">
      <c r="A131" s="1">
        <f>32918</f>
        <v>32918</v>
      </c>
      <c r="B131" s="1">
        <f>7</f>
        <v>7</v>
      </c>
      <c r="C131" s="1">
        <f>21688</f>
        <v>21688</v>
      </c>
      <c r="D131" s="1">
        <f>66240</f>
        <v>66240</v>
      </c>
      <c r="E131" s="1">
        <f>64.6875</f>
        <v>64.6875</v>
      </c>
    </row>
    <row r="132" spans="1:5" x14ac:dyDescent="0.25">
      <c r="A132" s="1">
        <f>33140</f>
        <v>33140</v>
      </c>
      <c r="B132" s="1">
        <f>2</f>
        <v>2</v>
      </c>
      <c r="C132" s="1">
        <f>21817</f>
        <v>21817</v>
      </c>
      <c r="D132" s="1">
        <f>66240</f>
        <v>66240</v>
      </c>
      <c r="E132" s="1">
        <f>64.6875</f>
        <v>64.6875</v>
      </c>
    </row>
    <row r="133" spans="1:5" x14ac:dyDescent="0.25">
      <c r="A133" s="1">
        <f>33356</f>
        <v>33356</v>
      </c>
      <c r="B133" s="1">
        <f>0</f>
        <v>0</v>
      </c>
      <c r="C133" s="1">
        <f>21956</f>
        <v>21956</v>
      </c>
      <c r="D133" s="1">
        <f>66240</f>
        <v>66240</v>
      </c>
      <c r="E133" s="1">
        <f>64.6875</f>
        <v>64.6875</v>
      </c>
    </row>
    <row r="134" spans="1:5" x14ac:dyDescent="0.25">
      <c r="A134" s="1">
        <f>33635</f>
        <v>33635</v>
      </c>
      <c r="B134" s="1">
        <f>0</f>
        <v>0</v>
      </c>
      <c r="C134" s="1">
        <f>22112</f>
        <v>22112</v>
      </c>
      <c r="D134" s="1">
        <f>66240</f>
        <v>66240</v>
      </c>
      <c r="E134" s="1">
        <f>64.6875</f>
        <v>64.6875</v>
      </c>
    </row>
    <row r="135" spans="1:5" x14ac:dyDescent="0.25">
      <c r="A135" s="1">
        <f>33849</f>
        <v>33849</v>
      </c>
      <c r="B135" s="1">
        <f>0</f>
        <v>0</v>
      </c>
      <c r="C135" s="1">
        <f>22270</f>
        <v>22270</v>
      </c>
      <c r="D135" s="1">
        <f>81812</f>
        <v>81812</v>
      </c>
      <c r="E135" s="1">
        <f>79.89453125</f>
        <v>79.89453125</v>
      </c>
    </row>
    <row r="136" spans="1:5" x14ac:dyDescent="0.25">
      <c r="A136" s="1">
        <f>34101</f>
        <v>34101</v>
      </c>
      <c r="B136" s="1">
        <f>2</f>
        <v>2</v>
      </c>
      <c r="C136" s="1">
        <f>22458</f>
        <v>22458</v>
      </c>
      <c r="D136" s="1">
        <f>81784</f>
        <v>81784</v>
      </c>
      <c r="E136" s="1">
        <f>79.8671875</f>
        <v>79.8671875</v>
      </c>
    </row>
    <row r="137" spans="1:5" x14ac:dyDescent="0.25">
      <c r="A137" s="1">
        <f>34343</f>
        <v>34343</v>
      </c>
      <c r="B137" s="1">
        <f>3</f>
        <v>3</v>
      </c>
      <c r="C137" s="1">
        <f>22611</f>
        <v>22611</v>
      </c>
      <c r="D137" s="1">
        <f t="shared" ref="D137:D144" si="14">81782</f>
        <v>81782</v>
      </c>
      <c r="E137" s="1">
        <f t="shared" ref="E137:E144" si="15">79.865234375</f>
        <v>79.865234375</v>
      </c>
    </row>
    <row r="138" spans="1:5" x14ac:dyDescent="0.25">
      <c r="A138" s="1">
        <f>34593</f>
        <v>34593</v>
      </c>
      <c r="B138" s="1">
        <f>0</f>
        <v>0</v>
      </c>
      <c r="C138" s="1">
        <f>22775</f>
        <v>22775</v>
      </c>
      <c r="D138" s="1">
        <f t="shared" si="14"/>
        <v>81782</v>
      </c>
      <c r="E138" s="1">
        <f t="shared" si="15"/>
        <v>79.865234375</v>
      </c>
    </row>
    <row r="139" spans="1:5" x14ac:dyDescent="0.25">
      <c r="A139" s="1">
        <f>34847</f>
        <v>34847</v>
      </c>
      <c r="B139" s="1">
        <f>0</f>
        <v>0</v>
      </c>
      <c r="C139" s="1">
        <f>22947</f>
        <v>22947</v>
      </c>
      <c r="D139" s="1">
        <f t="shared" si="14"/>
        <v>81782</v>
      </c>
      <c r="E139" s="1">
        <f t="shared" si="15"/>
        <v>79.865234375</v>
      </c>
    </row>
    <row r="140" spans="1:5" x14ac:dyDescent="0.25">
      <c r="A140" s="1">
        <f>35064</f>
        <v>35064</v>
      </c>
      <c r="B140" s="1">
        <f>0</f>
        <v>0</v>
      </c>
      <c r="C140" s="1">
        <f>23104</f>
        <v>23104</v>
      </c>
      <c r="D140" s="1">
        <f t="shared" si="14"/>
        <v>81782</v>
      </c>
      <c r="E140" s="1">
        <f t="shared" si="15"/>
        <v>79.865234375</v>
      </c>
    </row>
    <row r="141" spans="1:5" x14ac:dyDescent="0.25">
      <c r="A141" s="1">
        <f>35276</f>
        <v>35276</v>
      </c>
      <c r="B141" s="1">
        <f>0</f>
        <v>0</v>
      </c>
      <c r="C141" s="1">
        <f>23270</f>
        <v>23270</v>
      </c>
      <c r="D141" s="1">
        <f t="shared" si="14"/>
        <v>81782</v>
      </c>
      <c r="E141" s="1">
        <f t="shared" si="15"/>
        <v>79.865234375</v>
      </c>
    </row>
    <row r="142" spans="1:5" x14ac:dyDescent="0.25">
      <c r="C142" s="1">
        <f>23451</f>
        <v>23451</v>
      </c>
      <c r="D142" s="1">
        <f t="shared" si="14"/>
        <v>81782</v>
      </c>
      <c r="E142" s="1">
        <f t="shared" si="15"/>
        <v>79.865234375</v>
      </c>
    </row>
    <row r="143" spans="1:5" x14ac:dyDescent="0.25">
      <c r="C143" s="1">
        <f>23612</f>
        <v>23612</v>
      </c>
      <c r="D143" s="1">
        <f t="shared" si="14"/>
        <v>81782</v>
      </c>
      <c r="E143" s="1">
        <f t="shared" si="15"/>
        <v>79.865234375</v>
      </c>
    </row>
    <row r="144" spans="1:5" x14ac:dyDescent="0.25">
      <c r="C144" s="1">
        <f>23756</f>
        <v>23756</v>
      </c>
      <c r="D144" s="1">
        <f t="shared" si="14"/>
        <v>81782</v>
      </c>
      <c r="E144" s="1">
        <f t="shared" si="15"/>
        <v>79.865234375</v>
      </c>
    </row>
    <row r="145" spans="3:5" x14ac:dyDescent="0.25">
      <c r="C145" s="1">
        <f>23928</f>
        <v>23928</v>
      </c>
      <c r="D145" s="1">
        <f>81786</f>
        <v>81786</v>
      </c>
      <c r="E145" s="1">
        <f>79.869140625</f>
        <v>79.869140625</v>
      </c>
    </row>
    <row r="146" spans="3:5" x14ac:dyDescent="0.25">
      <c r="C146" s="1">
        <f>24115</f>
        <v>24115</v>
      </c>
      <c r="D146" s="1">
        <f>50970</f>
        <v>50970</v>
      </c>
      <c r="E146" s="1">
        <f>49.775390625</f>
        <v>49.775390625</v>
      </c>
    </row>
    <row r="147" spans="3:5" x14ac:dyDescent="0.25">
      <c r="C147" s="1">
        <f>24298</f>
        <v>24298</v>
      </c>
      <c r="D147" s="1">
        <f t="shared" ref="D147:D162" si="16">50930</f>
        <v>50930</v>
      </c>
      <c r="E147" s="1">
        <f t="shared" ref="E147:E162" si="17">49.736328125</f>
        <v>49.736328125</v>
      </c>
    </row>
    <row r="148" spans="3:5" x14ac:dyDescent="0.25">
      <c r="C148" s="1">
        <f>24461</f>
        <v>24461</v>
      </c>
      <c r="D148" s="1">
        <f t="shared" si="16"/>
        <v>50930</v>
      </c>
      <c r="E148" s="1">
        <f t="shared" si="17"/>
        <v>49.736328125</v>
      </c>
    </row>
    <row r="149" spans="3:5" x14ac:dyDescent="0.25">
      <c r="C149" s="1">
        <f>24624</f>
        <v>24624</v>
      </c>
      <c r="D149" s="1">
        <f t="shared" si="16"/>
        <v>50930</v>
      </c>
      <c r="E149" s="1">
        <f t="shared" si="17"/>
        <v>49.736328125</v>
      </c>
    </row>
    <row r="150" spans="3:5" x14ac:dyDescent="0.25">
      <c r="C150" s="1">
        <f>24781</f>
        <v>24781</v>
      </c>
      <c r="D150" s="1">
        <f t="shared" si="16"/>
        <v>50930</v>
      </c>
      <c r="E150" s="1">
        <f t="shared" si="17"/>
        <v>49.736328125</v>
      </c>
    </row>
    <row r="151" spans="3:5" x14ac:dyDescent="0.25">
      <c r="C151" s="1">
        <f>24935</f>
        <v>24935</v>
      </c>
      <c r="D151" s="1">
        <f t="shared" si="16"/>
        <v>50930</v>
      </c>
      <c r="E151" s="1">
        <f t="shared" si="17"/>
        <v>49.736328125</v>
      </c>
    </row>
    <row r="152" spans="3:5" x14ac:dyDescent="0.25">
      <c r="C152" s="1">
        <f>25097</f>
        <v>25097</v>
      </c>
      <c r="D152" s="1">
        <f t="shared" si="16"/>
        <v>50930</v>
      </c>
      <c r="E152" s="1">
        <f t="shared" si="17"/>
        <v>49.736328125</v>
      </c>
    </row>
    <row r="153" spans="3:5" x14ac:dyDescent="0.25">
      <c r="C153" s="1">
        <f>25229</f>
        <v>25229</v>
      </c>
      <c r="D153" s="1">
        <f t="shared" si="16"/>
        <v>50930</v>
      </c>
      <c r="E153" s="1">
        <f t="shared" si="17"/>
        <v>49.736328125</v>
      </c>
    </row>
    <row r="154" spans="3:5" x14ac:dyDescent="0.25">
      <c r="C154" s="1">
        <f>25394</f>
        <v>25394</v>
      </c>
      <c r="D154" s="1">
        <f t="shared" si="16"/>
        <v>50930</v>
      </c>
      <c r="E154" s="1">
        <f t="shared" si="17"/>
        <v>49.736328125</v>
      </c>
    </row>
    <row r="155" spans="3:5" x14ac:dyDescent="0.25">
      <c r="C155" s="1">
        <f>25536</f>
        <v>25536</v>
      </c>
      <c r="D155" s="1">
        <f t="shared" si="16"/>
        <v>50930</v>
      </c>
      <c r="E155" s="1">
        <f t="shared" si="17"/>
        <v>49.736328125</v>
      </c>
    </row>
    <row r="156" spans="3:5" x14ac:dyDescent="0.25">
      <c r="C156" s="1">
        <f>25682</f>
        <v>25682</v>
      </c>
      <c r="D156" s="1">
        <f t="shared" si="16"/>
        <v>50930</v>
      </c>
      <c r="E156" s="1">
        <f t="shared" si="17"/>
        <v>49.736328125</v>
      </c>
    </row>
    <row r="157" spans="3:5" x14ac:dyDescent="0.25">
      <c r="C157" s="1">
        <f>25851</f>
        <v>25851</v>
      </c>
      <c r="D157" s="1">
        <f t="shared" si="16"/>
        <v>50930</v>
      </c>
      <c r="E157" s="1">
        <f t="shared" si="17"/>
        <v>49.736328125</v>
      </c>
    </row>
    <row r="158" spans="3:5" x14ac:dyDescent="0.25">
      <c r="C158" s="1">
        <f>26048</f>
        <v>26048</v>
      </c>
      <c r="D158" s="1">
        <f t="shared" si="16"/>
        <v>50930</v>
      </c>
      <c r="E158" s="1">
        <f t="shared" si="17"/>
        <v>49.736328125</v>
      </c>
    </row>
    <row r="159" spans="3:5" x14ac:dyDescent="0.25">
      <c r="C159" s="1">
        <f>26204</f>
        <v>26204</v>
      </c>
      <c r="D159" s="1">
        <f t="shared" si="16"/>
        <v>50930</v>
      </c>
      <c r="E159" s="1">
        <f t="shared" si="17"/>
        <v>49.736328125</v>
      </c>
    </row>
    <row r="160" spans="3:5" x14ac:dyDescent="0.25">
      <c r="C160" s="1">
        <f>26346</f>
        <v>26346</v>
      </c>
      <c r="D160" s="1">
        <f t="shared" si="16"/>
        <v>50930</v>
      </c>
      <c r="E160" s="1">
        <f t="shared" si="17"/>
        <v>49.736328125</v>
      </c>
    </row>
    <row r="161" spans="3:5" x14ac:dyDescent="0.25">
      <c r="C161" s="1">
        <f>26501</f>
        <v>26501</v>
      </c>
      <c r="D161" s="1">
        <f t="shared" si="16"/>
        <v>50930</v>
      </c>
      <c r="E161" s="1">
        <f t="shared" si="17"/>
        <v>49.736328125</v>
      </c>
    </row>
    <row r="162" spans="3:5" x14ac:dyDescent="0.25">
      <c r="C162" s="1">
        <f>26660</f>
        <v>26660</v>
      </c>
      <c r="D162" s="1">
        <f t="shared" si="16"/>
        <v>50930</v>
      </c>
      <c r="E162" s="1">
        <f t="shared" si="17"/>
        <v>49.736328125</v>
      </c>
    </row>
    <row r="163" spans="3:5" x14ac:dyDescent="0.25">
      <c r="C163" s="1">
        <f>26844</f>
        <v>26844</v>
      </c>
      <c r="D163" s="1">
        <f>66502</f>
        <v>66502</v>
      </c>
      <c r="E163" s="1">
        <f>64.943359375</f>
        <v>64.943359375</v>
      </c>
    </row>
    <row r="164" spans="3:5" x14ac:dyDescent="0.25">
      <c r="C164" s="1">
        <f>27016</f>
        <v>27016</v>
      </c>
      <c r="D164" s="1">
        <f>82082</f>
        <v>82082</v>
      </c>
      <c r="E164" s="1">
        <f>80.158203125</f>
        <v>80.158203125</v>
      </c>
    </row>
    <row r="165" spans="3:5" x14ac:dyDescent="0.25">
      <c r="C165" s="1">
        <f>27158</f>
        <v>27158</v>
      </c>
      <c r="D165" s="1">
        <f t="shared" ref="D165:D182" si="18">82046</f>
        <v>82046</v>
      </c>
      <c r="E165" s="1">
        <f t="shared" ref="E165:E182" si="19">80.123046875</f>
        <v>80.123046875</v>
      </c>
    </row>
    <row r="166" spans="3:5" x14ac:dyDescent="0.25">
      <c r="C166" s="1">
        <f>27305</f>
        <v>27305</v>
      </c>
      <c r="D166" s="1">
        <f t="shared" si="18"/>
        <v>82046</v>
      </c>
      <c r="E166" s="1">
        <f t="shared" si="19"/>
        <v>80.123046875</v>
      </c>
    </row>
    <row r="167" spans="3:5" x14ac:dyDescent="0.25">
      <c r="C167" s="1">
        <f>27452</f>
        <v>27452</v>
      </c>
      <c r="D167" s="1">
        <f t="shared" si="18"/>
        <v>82046</v>
      </c>
      <c r="E167" s="1">
        <f t="shared" si="19"/>
        <v>80.123046875</v>
      </c>
    </row>
    <row r="168" spans="3:5" x14ac:dyDescent="0.25">
      <c r="C168" s="1">
        <f>27616</f>
        <v>27616</v>
      </c>
      <c r="D168" s="1">
        <f t="shared" si="18"/>
        <v>82046</v>
      </c>
      <c r="E168" s="1">
        <f t="shared" si="19"/>
        <v>80.123046875</v>
      </c>
    </row>
    <row r="169" spans="3:5" x14ac:dyDescent="0.25">
      <c r="C169" s="1">
        <f>27796</f>
        <v>27796</v>
      </c>
      <c r="D169" s="1">
        <f t="shared" si="18"/>
        <v>82046</v>
      </c>
      <c r="E169" s="1">
        <f t="shared" si="19"/>
        <v>80.123046875</v>
      </c>
    </row>
    <row r="170" spans="3:5" x14ac:dyDescent="0.25">
      <c r="C170" s="1">
        <f>27932</f>
        <v>27932</v>
      </c>
      <c r="D170" s="1">
        <f t="shared" si="18"/>
        <v>82046</v>
      </c>
      <c r="E170" s="1">
        <f t="shared" si="19"/>
        <v>80.123046875</v>
      </c>
    </row>
    <row r="171" spans="3:5" x14ac:dyDescent="0.25">
      <c r="C171" s="1">
        <f>28100</f>
        <v>28100</v>
      </c>
      <c r="D171" s="1">
        <f t="shared" si="18"/>
        <v>82046</v>
      </c>
      <c r="E171" s="1">
        <f t="shared" si="19"/>
        <v>80.123046875</v>
      </c>
    </row>
    <row r="172" spans="3:5" x14ac:dyDescent="0.25">
      <c r="C172" s="1">
        <f>28261</f>
        <v>28261</v>
      </c>
      <c r="D172" s="1">
        <f t="shared" si="18"/>
        <v>82046</v>
      </c>
      <c r="E172" s="1">
        <f t="shared" si="19"/>
        <v>80.123046875</v>
      </c>
    </row>
    <row r="173" spans="3:5" x14ac:dyDescent="0.25">
      <c r="C173" s="1">
        <f>28418</f>
        <v>28418</v>
      </c>
      <c r="D173" s="1">
        <f t="shared" si="18"/>
        <v>82046</v>
      </c>
      <c r="E173" s="1">
        <f t="shared" si="19"/>
        <v>80.123046875</v>
      </c>
    </row>
    <row r="174" spans="3:5" x14ac:dyDescent="0.25">
      <c r="C174" s="1">
        <f>28566</f>
        <v>28566</v>
      </c>
      <c r="D174" s="1">
        <f t="shared" si="18"/>
        <v>82046</v>
      </c>
      <c r="E174" s="1">
        <f t="shared" si="19"/>
        <v>80.123046875</v>
      </c>
    </row>
    <row r="175" spans="3:5" x14ac:dyDescent="0.25">
      <c r="C175" s="1">
        <f>28728</f>
        <v>28728</v>
      </c>
      <c r="D175" s="1">
        <f t="shared" si="18"/>
        <v>82046</v>
      </c>
      <c r="E175" s="1">
        <f t="shared" si="19"/>
        <v>80.123046875</v>
      </c>
    </row>
    <row r="176" spans="3:5" x14ac:dyDescent="0.25">
      <c r="C176" s="1">
        <f>28903</f>
        <v>28903</v>
      </c>
      <c r="D176" s="1">
        <f t="shared" si="18"/>
        <v>82046</v>
      </c>
      <c r="E176" s="1">
        <f t="shared" si="19"/>
        <v>80.123046875</v>
      </c>
    </row>
    <row r="177" spans="3:5" x14ac:dyDescent="0.25">
      <c r="C177" s="1">
        <f>29084</f>
        <v>29084</v>
      </c>
      <c r="D177" s="1">
        <f t="shared" si="18"/>
        <v>82046</v>
      </c>
      <c r="E177" s="1">
        <f t="shared" si="19"/>
        <v>80.123046875</v>
      </c>
    </row>
    <row r="178" spans="3:5" x14ac:dyDescent="0.25">
      <c r="C178" s="1">
        <f>29267</f>
        <v>29267</v>
      </c>
      <c r="D178" s="1">
        <f t="shared" si="18"/>
        <v>82046</v>
      </c>
      <c r="E178" s="1">
        <f t="shared" si="19"/>
        <v>80.123046875</v>
      </c>
    </row>
    <row r="179" spans="3:5" x14ac:dyDescent="0.25">
      <c r="C179" s="1">
        <f>29427</f>
        <v>29427</v>
      </c>
      <c r="D179" s="1">
        <f t="shared" si="18"/>
        <v>82046</v>
      </c>
      <c r="E179" s="1">
        <f t="shared" si="19"/>
        <v>80.123046875</v>
      </c>
    </row>
    <row r="180" spans="3:5" x14ac:dyDescent="0.25">
      <c r="C180" s="1">
        <f>29570</f>
        <v>29570</v>
      </c>
      <c r="D180" s="1">
        <f t="shared" si="18"/>
        <v>82046</v>
      </c>
      <c r="E180" s="1">
        <f t="shared" si="19"/>
        <v>80.123046875</v>
      </c>
    </row>
    <row r="181" spans="3:5" x14ac:dyDescent="0.25">
      <c r="C181" s="1">
        <f>29717</f>
        <v>29717</v>
      </c>
      <c r="D181" s="1">
        <f t="shared" si="18"/>
        <v>82046</v>
      </c>
      <c r="E181" s="1">
        <f t="shared" si="19"/>
        <v>80.123046875</v>
      </c>
    </row>
    <row r="182" spans="3:5" x14ac:dyDescent="0.25">
      <c r="C182" s="1">
        <f>29872</f>
        <v>29872</v>
      </c>
      <c r="D182" s="1">
        <f t="shared" si="18"/>
        <v>82046</v>
      </c>
      <c r="E182" s="1">
        <f t="shared" si="19"/>
        <v>80.123046875</v>
      </c>
    </row>
    <row r="183" spans="3:5" x14ac:dyDescent="0.25">
      <c r="C183" s="1">
        <f>30088</f>
        <v>30088</v>
      </c>
      <c r="D183" s="1">
        <f>82066</f>
        <v>82066</v>
      </c>
      <c r="E183" s="1">
        <f>80.142578125</f>
        <v>80.142578125</v>
      </c>
    </row>
    <row r="184" spans="3:5" x14ac:dyDescent="0.25">
      <c r="C184" s="1">
        <f>30254</f>
        <v>30254</v>
      </c>
      <c r="D184" s="1">
        <f>82056</f>
        <v>82056</v>
      </c>
      <c r="E184" s="1">
        <f>80.1328125</f>
        <v>80.1328125</v>
      </c>
    </row>
    <row r="185" spans="3:5" x14ac:dyDescent="0.25">
      <c r="C185" s="1">
        <f>30435</f>
        <v>30435</v>
      </c>
      <c r="D185" s="1">
        <f>82056</f>
        <v>82056</v>
      </c>
      <c r="E185" s="1">
        <f>80.1328125</f>
        <v>80.1328125</v>
      </c>
    </row>
    <row r="186" spans="3:5" x14ac:dyDescent="0.25">
      <c r="C186" s="1">
        <f>30575</f>
        <v>30575</v>
      </c>
      <c r="D186" s="1">
        <f>82060</f>
        <v>82060</v>
      </c>
      <c r="E186" s="1">
        <f>80.13671875</f>
        <v>80.13671875</v>
      </c>
    </row>
    <row r="187" spans="3:5" x14ac:dyDescent="0.25">
      <c r="C187" s="1">
        <f>30775</f>
        <v>30775</v>
      </c>
      <c r="D187" s="1">
        <f>82062</f>
        <v>82062</v>
      </c>
      <c r="E187" s="1">
        <f>80.138671875</f>
        <v>80.138671875</v>
      </c>
    </row>
    <row r="188" spans="3:5" x14ac:dyDescent="0.25">
      <c r="C188" s="1">
        <f>30943</f>
        <v>30943</v>
      </c>
      <c r="D188" s="1">
        <f>82078</f>
        <v>82078</v>
      </c>
      <c r="E188" s="1">
        <f>80.154296875</f>
        <v>80.154296875</v>
      </c>
    </row>
    <row r="189" spans="3:5" x14ac:dyDescent="0.25">
      <c r="C189" s="1">
        <f>31117</f>
        <v>31117</v>
      </c>
      <c r="D189" s="1">
        <f>82110</f>
        <v>82110</v>
      </c>
      <c r="E189" s="1">
        <f>80.185546875</f>
        <v>80.185546875</v>
      </c>
    </row>
    <row r="190" spans="3:5" x14ac:dyDescent="0.25">
      <c r="C190" s="1">
        <f>31260</f>
        <v>31260</v>
      </c>
      <c r="D190" s="1">
        <f>82146</f>
        <v>82146</v>
      </c>
      <c r="E190" s="1">
        <f>80.220703125</f>
        <v>80.220703125</v>
      </c>
    </row>
    <row r="191" spans="3:5" x14ac:dyDescent="0.25">
      <c r="C191" s="1">
        <f>31438</f>
        <v>31438</v>
      </c>
      <c r="D191" s="1">
        <f>82172</f>
        <v>82172</v>
      </c>
      <c r="E191" s="1">
        <f>80.24609375</f>
        <v>80.24609375</v>
      </c>
    </row>
    <row r="192" spans="3:5" x14ac:dyDescent="0.25">
      <c r="C192" s="1">
        <f>31599</f>
        <v>31599</v>
      </c>
      <c r="D192" s="1">
        <f>82202</f>
        <v>82202</v>
      </c>
      <c r="E192" s="1">
        <f>80.275390625</f>
        <v>80.275390625</v>
      </c>
    </row>
    <row r="193" spans="3:5" x14ac:dyDescent="0.25">
      <c r="C193" s="1">
        <f>31766</f>
        <v>31766</v>
      </c>
      <c r="D193" s="1">
        <f t="shared" ref="D193:D199" si="20">82216</f>
        <v>82216</v>
      </c>
      <c r="E193" s="1">
        <f t="shared" ref="E193:E199" si="21">80.2890625</f>
        <v>80.2890625</v>
      </c>
    </row>
    <row r="194" spans="3:5" x14ac:dyDescent="0.25">
      <c r="C194" s="1">
        <f>31899</f>
        <v>31899</v>
      </c>
      <c r="D194" s="1">
        <f t="shared" si="20"/>
        <v>82216</v>
      </c>
      <c r="E194" s="1">
        <f t="shared" si="21"/>
        <v>80.2890625</v>
      </c>
    </row>
    <row r="195" spans="3:5" x14ac:dyDescent="0.25">
      <c r="C195" s="1">
        <f>32083</f>
        <v>32083</v>
      </c>
      <c r="D195" s="1">
        <f t="shared" si="20"/>
        <v>82216</v>
      </c>
      <c r="E195" s="1">
        <f t="shared" si="21"/>
        <v>80.2890625</v>
      </c>
    </row>
    <row r="196" spans="3:5" x14ac:dyDescent="0.25">
      <c r="C196" s="1">
        <f>32221</f>
        <v>32221</v>
      </c>
      <c r="D196" s="1">
        <f t="shared" si="20"/>
        <v>82216</v>
      </c>
      <c r="E196" s="1">
        <f t="shared" si="21"/>
        <v>80.2890625</v>
      </c>
    </row>
    <row r="197" spans="3:5" x14ac:dyDescent="0.25">
      <c r="C197" s="1">
        <f>32364</f>
        <v>32364</v>
      </c>
      <c r="D197" s="1">
        <f t="shared" si="20"/>
        <v>82216</v>
      </c>
      <c r="E197" s="1">
        <f t="shared" si="21"/>
        <v>80.2890625</v>
      </c>
    </row>
    <row r="198" spans="3:5" x14ac:dyDescent="0.25">
      <c r="C198" s="1">
        <f>32511</f>
        <v>32511</v>
      </c>
      <c r="D198" s="1">
        <f t="shared" si="20"/>
        <v>82216</v>
      </c>
      <c r="E198" s="1">
        <f t="shared" si="21"/>
        <v>80.2890625</v>
      </c>
    </row>
    <row r="199" spans="3:5" x14ac:dyDescent="0.25">
      <c r="C199" s="1">
        <f>32667</f>
        <v>32667</v>
      </c>
      <c r="D199" s="1">
        <f t="shared" si="20"/>
        <v>82216</v>
      </c>
      <c r="E199" s="1">
        <f t="shared" si="21"/>
        <v>80.2890625</v>
      </c>
    </row>
    <row r="200" spans="3:5" x14ac:dyDescent="0.25">
      <c r="C200" s="1">
        <f>32812</f>
        <v>32812</v>
      </c>
      <c r="D200" s="1">
        <f>82218</f>
        <v>82218</v>
      </c>
      <c r="E200" s="1">
        <f>80.291015625</f>
        <v>80.291015625</v>
      </c>
    </row>
    <row r="201" spans="3:5" x14ac:dyDescent="0.25">
      <c r="C201" s="1">
        <f>32984</f>
        <v>32984</v>
      </c>
      <c r="D201" s="1">
        <f>81926</f>
        <v>81926</v>
      </c>
      <c r="E201" s="1">
        <f>80.005859375</f>
        <v>80.005859375</v>
      </c>
    </row>
    <row r="202" spans="3:5" x14ac:dyDescent="0.25">
      <c r="C202" s="1">
        <f>33137</f>
        <v>33137</v>
      </c>
      <c r="D202" s="1">
        <f>81950</f>
        <v>81950</v>
      </c>
      <c r="E202" s="1">
        <f>80.029296875</f>
        <v>80.029296875</v>
      </c>
    </row>
    <row r="203" spans="3:5" x14ac:dyDescent="0.25">
      <c r="C203" s="1">
        <f>33286</f>
        <v>33286</v>
      </c>
      <c r="D203" s="1">
        <f>81952</f>
        <v>81952</v>
      </c>
      <c r="E203" s="1">
        <f>80.03125</f>
        <v>80.03125</v>
      </c>
    </row>
    <row r="204" spans="3:5" x14ac:dyDescent="0.25">
      <c r="C204" s="1">
        <f>33460</f>
        <v>33460</v>
      </c>
      <c r="D204" s="1">
        <f>81984</f>
        <v>81984</v>
      </c>
      <c r="E204" s="1">
        <f>80.0625</f>
        <v>80.0625</v>
      </c>
    </row>
    <row r="205" spans="3:5" x14ac:dyDescent="0.25">
      <c r="C205" s="1">
        <f>33631</f>
        <v>33631</v>
      </c>
      <c r="D205" s="1">
        <f>82000</f>
        <v>82000</v>
      </c>
      <c r="E205" s="1">
        <f>80.078125</f>
        <v>80.078125</v>
      </c>
    </row>
    <row r="206" spans="3:5" x14ac:dyDescent="0.25">
      <c r="C206" s="1">
        <f>33800</f>
        <v>33800</v>
      </c>
      <c r="D206" s="1">
        <f>82022</f>
        <v>82022</v>
      </c>
      <c r="E206" s="1">
        <f>80.099609375</f>
        <v>80.099609375</v>
      </c>
    </row>
    <row r="207" spans="3:5" x14ac:dyDescent="0.25">
      <c r="C207" s="1">
        <f>33989</f>
        <v>33989</v>
      </c>
      <c r="D207" s="1">
        <f>82050</f>
        <v>82050</v>
      </c>
      <c r="E207" s="1">
        <f>80.126953125</f>
        <v>80.126953125</v>
      </c>
    </row>
    <row r="208" spans="3:5" x14ac:dyDescent="0.25">
      <c r="C208" s="1">
        <f>34133</f>
        <v>34133</v>
      </c>
      <c r="D208" s="1">
        <f>82072</f>
        <v>82072</v>
      </c>
      <c r="E208" s="1">
        <f>80.1484375</f>
        <v>80.1484375</v>
      </c>
    </row>
    <row r="209" spans="3:5" x14ac:dyDescent="0.25">
      <c r="C209" s="1">
        <f>34293</f>
        <v>34293</v>
      </c>
      <c r="D209" s="1">
        <f>82092</f>
        <v>82092</v>
      </c>
      <c r="E209" s="1">
        <f>80.16796875</f>
        <v>80.16796875</v>
      </c>
    </row>
    <row r="210" spans="3:5" x14ac:dyDescent="0.25">
      <c r="C210" s="1">
        <f>34456</f>
        <v>34456</v>
      </c>
      <c r="D210" s="1">
        <f t="shared" ref="D210:D216" si="22">82108</f>
        <v>82108</v>
      </c>
      <c r="E210" s="1">
        <f t="shared" ref="E210:E216" si="23">80.18359375</f>
        <v>80.18359375</v>
      </c>
    </row>
    <row r="211" spans="3:5" x14ac:dyDescent="0.25">
      <c r="C211" s="1">
        <f>34599</f>
        <v>34599</v>
      </c>
      <c r="D211" s="1">
        <f t="shared" si="22"/>
        <v>82108</v>
      </c>
      <c r="E211" s="1">
        <f t="shared" si="23"/>
        <v>80.18359375</v>
      </c>
    </row>
    <row r="212" spans="3:5" x14ac:dyDescent="0.25">
      <c r="C212" s="1">
        <f>34750</f>
        <v>34750</v>
      </c>
      <c r="D212" s="1">
        <f t="shared" si="22"/>
        <v>82108</v>
      </c>
      <c r="E212" s="1">
        <f t="shared" si="23"/>
        <v>80.18359375</v>
      </c>
    </row>
    <row r="213" spans="3:5" x14ac:dyDescent="0.25">
      <c r="C213" s="1">
        <f>34886</f>
        <v>34886</v>
      </c>
      <c r="D213" s="1">
        <f t="shared" si="22"/>
        <v>82108</v>
      </c>
      <c r="E213" s="1">
        <f t="shared" si="23"/>
        <v>80.18359375</v>
      </c>
    </row>
    <row r="214" spans="3:5" x14ac:dyDescent="0.25">
      <c r="C214" s="1">
        <f>35036</f>
        <v>35036</v>
      </c>
      <c r="D214" s="1">
        <f t="shared" si="22"/>
        <v>82108</v>
      </c>
      <c r="E214" s="1">
        <f t="shared" si="23"/>
        <v>80.18359375</v>
      </c>
    </row>
    <row r="215" spans="3:5" x14ac:dyDescent="0.25">
      <c r="C215" s="1">
        <f>35201</f>
        <v>35201</v>
      </c>
      <c r="D215" s="1">
        <f t="shared" si="22"/>
        <v>82108</v>
      </c>
      <c r="E215" s="1">
        <f t="shared" si="23"/>
        <v>80.18359375</v>
      </c>
    </row>
    <row r="216" spans="3:5" x14ac:dyDescent="0.25">
      <c r="C216" s="1">
        <f>35333</f>
        <v>35333</v>
      </c>
      <c r="D216" s="1">
        <f t="shared" si="22"/>
        <v>82108</v>
      </c>
      <c r="E216" s="1">
        <f t="shared" si="23"/>
        <v>80.18359375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2016-01-08T15:46:45Z</cp:lastPrinted>
  <dcterms:created xsi:type="dcterms:W3CDTF">2016-01-08T15:46:45Z</dcterms:created>
  <dcterms:modified xsi:type="dcterms:W3CDTF">2016-01-10T10:15:33Z</dcterms:modified>
</cp:coreProperties>
</file>