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ativeAndroidPropertycross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17" i="2" l="1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<sst xmlns="http://schemas.openxmlformats.org/spreadsheetml/2006/main" count="9" uniqueCount="9">
  <si>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</si>
  <si>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</si>
  <si>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</si>
  <si>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</si>
  <si>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242(139x)</t>
  </si>
  <si>
    <t>AVERAGE: 157(216x)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</si>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</sst>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Sheet1!$A$2:$A$140</c:f>
              <c:numCache>
                <c:formatCode>General</c:formatCode>
                <c:ptCount val="139"/>
                <c:pt idx="0">
                  <c:v>892</c:v>
                </c:pt>
                <c:pt idx="1">
                  <c:v>1141</c:v>
                </c:pt>
                <c:pt idx="2">
                  <c:v>1382</c:v>
                </c:pt>
                <c:pt idx="3">
                  <c:v>1591</c:v>
                </c:pt>
                <c:pt idx="4">
                  <c:v>1832</c:v>
                </c:pt>
                <c:pt idx="5">
                  <c:v>2109</c:v>
                </c:pt>
                <c:pt idx="6">
                  <c:v>2328</c:v>
                </c:pt>
                <c:pt idx="7">
                  <c:v>2560</c:v>
                </c:pt>
                <c:pt idx="8">
                  <c:v>2797</c:v>
                </c:pt>
                <c:pt idx="9">
                  <c:v>3007</c:v>
                </c:pt>
                <c:pt idx="10">
                  <c:v>3243</c:v>
                </c:pt>
                <c:pt idx="11">
                  <c:v>3491</c:v>
                </c:pt>
                <c:pt idx="12">
                  <c:v>3790</c:v>
                </c:pt>
                <c:pt idx="13">
                  <c:v>4059</c:v>
                </c:pt>
                <c:pt idx="14">
                  <c:v>4389</c:v>
                </c:pt>
                <c:pt idx="15">
                  <c:v>4649</c:v>
                </c:pt>
                <c:pt idx="16">
                  <c:v>4895</c:v>
                </c:pt>
                <c:pt idx="17">
                  <c:v>5162</c:v>
                </c:pt>
                <c:pt idx="18">
                  <c:v>5444</c:v>
                </c:pt>
                <c:pt idx="19">
                  <c:v>5735</c:v>
                </c:pt>
                <c:pt idx="20">
                  <c:v>6025</c:v>
                </c:pt>
                <c:pt idx="21">
                  <c:v>6254</c:v>
                </c:pt>
                <c:pt idx="22">
                  <c:v>6547</c:v>
                </c:pt>
                <c:pt idx="23">
                  <c:v>6796</c:v>
                </c:pt>
                <c:pt idx="24">
                  <c:v>7012</c:v>
                </c:pt>
                <c:pt idx="25">
                  <c:v>7258</c:v>
                </c:pt>
                <c:pt idx="26">
                  <c:v>7522</c:v>
                </c:pt>
                <c:pt idx="27">
                  <c:v>7773</c:v>
                </c:pt>
                <c:pt idx="28">
                  <c:v>7985</c:v>
                </c:pt>
                <c:pt idx="29">
                  <c:v>8220</c:v>
                </c:pt>
                <c:pt idx="30">
                  <c:v>8471</c:v>
                </c:pt>
                <c:pt idx="31">
                  <c:v>8700</c:v>
                </c:pt>
                <c:pt idx="32">
                  <c:v>8938</c:v>
                </c:pt>
                <c:pt idx="33">
                  <c:v>9193</c:v>
                </c:pt>
                <c:pt idx="34">
                  <c:v>9432</c:v>
                </c:pt>
                <c:pt idx="35">
                  <c:v>9646</c:v>
                </c:pt>
                <c:pt idx="36">
                  <c:v>9883</c:v>
                </c:pt>
                <c:pt idx="37">
                  <c:v>10148</c:v>
                </c:pt>
                <c:pt idx="38">
                  <c:v>10377</c:v>
                </c:pt>
                <c:pt idx="39">
                  <c:v>10671</c:v>
                </c:pt>
                <c:pt idx="40">
                  <c:v>10895</c:v>
                </c:pt>
                <c:pt idx="41">
                  <c:v>11153</c:v>
                </c:pt>
                <c:pt idx="42">
                  <c:v>11374</c:v>
                </c:pt>
                <c:pt idx="43">
                  <c:v>11580</c:v>
                </c:pt>
                <c:pt idx="44">
                  <c:v>11820</c:v>
                </c:pt>
                <c:pt idx="45">
                  <c:v>12050</c:v>
                </c:pt>
                <c:pt idx="46">
                  <c:v>12255</c:v>
                </c:pt>
                <c:pt idx="47">
                  <c:v>12476</c:v>
                </c:pt>
                <c:pt idx="48">
                  <c:v>12718</c:v>
                </c:pt>
                <c:pt idx="49">
                  <c:v>12957</c:v>
                </c:pt>
                <c:pt idx="50">
                  <c:v>13201</c:v>
                </c:pt>
                <c:pt idx="51">
                  <c:v>13450</c:v>
                </c:pt>
                <c:pt idx="52">
                  <c:v>13683</c:v>
                </c:pt>
                <c:pt idx="53">
                  <c:v>13928</c:v>
                </c:pt>
                <c:pt idx="54">
                  <c:v>14162</c:v>
                </c:pt>
                <c:pt idx="55">
                  <c:v>14371</c:v>
                </c:pt>
                <c:pt idx="56">
                  <c:v>14611</c:v>
                </c:pt>
                <c:pt idx="57">
                  <c:v>14851</c:v>
                </c:pt>
                <c:pt idx="58">
                  <c:v>15084</c:v>
                </c:pt>
                <c:pt idx="59">
                  <c:v>15356</c:v>
                </c:pt>
                <c:pt idx="60">
                  <c:v>15632</c:v>
                </c:pt>
                <c:pt idx="61">
                  <c:v>15893</c:v>
                </c:pt>
                <c:pt idx="62">
                  <c:v>16156</c:v>
                </c:pt>
                <c:pt idx="63">
                  <c:v>16428</c:v>
                </c:pt>
                <c:pt idx="64">
                  <c:v>16663</c:v>
                </c:pt>
                <c:pt idx="65">
                  <c:v>16916</c:v>
                </c:pt>
                <c:pt idx="66">
                  <c:v>17129</c:v>
                </c:pt>
                <c:pt idx="67">
                  <c:v>17366</c:v>
                </c:pt>
                <c:pt idx="68">
                  <c:v>17611</c:v>
                </c:pt>
                <c:pt idx="69">
                  <c:v>17875</c:v>
                </c:pt>
                <c:pt idx="70">
                  <c:v>18105</c:v>
                </c:pt>
                <c:pt idx="71">
                  <c:v>18363</c:v>
                </c:pt>
                <c:pt idx="72">
                  <c:v>18598</c:v>
                </c:pt>
                <c:pt idx="73">
                  <c:v>18877</c:v>
                </c:pt>
                <c:pt idx="74">
                  <c:v>19105</c:v>
                </c:pt>
                <c:pt idx="75">
                  <c:v>19398</c:v>
                </c:pt>
                <c:pt idx="76">
                  <c:v>19655</c:v>
                </c:pt>
                <c:pt idx="77">
                  <c:v>19894</c:v>
                </c:pt>
                <c:pt idx="78">
                  <c:v>20127</c:v>
                </c:pt>
                <c:pt idx="79">
                  <c:v>20368</c:v>
                </c:pt>
                <c:pt idx="80">
                  <c:v>20622</c:v>
                </c:pt>
                <c:pt idx="81">
                  <c:v>20865</c:v>
                </c:pt>
                <c:pt idx="82">
                  <c:v>21136</c:v>
                </c:pt>
                <c:pt idx="83">
                  <c:v>21392</c:v>
                </c:pt>
                <c:pt idx="84">
                  <c:v>21650</c:v>
                </c:pt>
                <c:pt idx="85">
                  <c:v>21891</c:v>
                </c:pt>
                <c:pt idx="86">
                  <c:v>22143</c:v>
                </c:pt>
                <c:pt idx="87">
                  <c:v>22394</c:v>
                </c:pt>
                <c:pt idx="88">
                  <c:v>22608</c:v>
                </c:pt>
                <c:pt idx="89">
                  <c:v>22844</c:v>
                </c:pt>
                <c:pt idx="90">
                  <c:v>23086</c:v>
                </c:pt>
                <c:pt idx="91">
                  <c:v>23318</c:v>
                </c:pt>
                <c:pt idx="92">
                  <c:v>23563</c:v>
                </c:pt>
                <c:pt idx="93">
                  <c:v>23781</c:v>
                </c:pt>
                <c:pt idx="94">
                  <c:v>24048</c:v>
                </c:pt>
                <c:pt idx="95">
                  <c:v>24308</c:v>
                </c:pt>
                <c:pt idx="96">
                  <c:v>24544</c:v>
                </c:pt>
                <c:pt idx="97">
                  <c:v>24794</c:v>
                </c:pt>
                <c:pt idx="98">
                  <c:v>25029</c:v>
                </c:pt>
                <c:pt idx="99">
                  <c:v>25259</c:v>
                </c:pt>
                <c:pt idx="100">
                  <c:v>25509</c:v>
                </c:pt>
                <c:pt idx="101">
                  <c:v>25747</c:v>
                </c:pt>
                <c:pt idx="102">
                  <c:v>25971</c:v>
                </c:pt>
                <c:pt idx="103">
                  <c:v>26191</c:v>
                </c:pt>
                <c:pt idx="104">
                  <c:v>26434</c:v>
                </c:pt>
                <c:pt idx="105">
                  <c:v>26633</c:v>
                </c:pt>
                <c:pt idx="106">
                  <c:v>26885</c:v>
                </c:pt>
                <c:pt idx="107">
                  <c:v>27129</c:v>
                </c:pt>
                <c:pt idx="108">
                  <c:v>27357</c:v>
                </c:pt>
                <c:pt idx="109">
                  <c:v>27581</c:v>
                </c:pt>
                <c:pt idx="110">
                  <c:v>27836</c:v>
                </c:pt>
                <c:pt idx="111">
                  <c:v>28063</c:v>
                </c:pt>
                <c:pt idx="112">
                  <c:v>28309</c:v>
                </c:pt>
                <c:pt idx="113">
                  <c:v>28554</c:v>
                </c:pt>
                <c:pt idx="114">
                  <c:v>28772</c:v>
                </c:pt>
                <c:pt idx="115">
                  <c:v>29035</c:v>
                </c:pt>
                <c:pt idx="116">
                  <c:v>29270</c:v>
                </c:pt>
                <c:pt idx="117">
                  <c:v>29531</c:v>
                </c:pt>
                <c:pt idx="118">
                  <c:v>29773</c:v>
                </c:pt>
                <c:pt idx="119">
                  <c:v>30054</c:v>
                </c:pt>
                <c:pt idx="120">
                  <c:v>30297</c:v>
                </c:pt>
                <c:pt idx="121">
                  <c:v>30508</c:v>
                </c:pt>
                <c:pt idx="122">
                  <c:v>30744</c:v>
                </c:pt>
                <c:pt idx="123">
                  <c:v>31003</c:v>
                </c:pt>
                <c:pt idx="124">
                  <c:v>31301</c:v>
                </c:pt>
                <c:pt idx="125">
                  <c:v>31537</c:v>
                </c:pt>
                <c:pt idx="126">
                  <c:v>31784</c:v>
                </c:pt>
                <c:pt idx="127">
                  <c:v>32010</c:v>
                </c:pt>
                <c:pt idx="128">
                  <c:v>32267</c:v>
                </c:pt>
                <c:pt idx="129">
                  <c:v>32469</c:v>
                </c:pt>
                <c:pt idx="130">
                  <c:v>32749</c:v>
                </c:pt>
                <c:pt idx="131">
                  <c:v>33007</c:v>
                </c:pt>
                <c:pt idx="132">
                  <c:v>33224</c:v>
                </c:pt>
                <c:pt idx="133">
                  <c:v>33474</c:v>
                </c:pt>
                <c:pt idx="134">
                  <c:v>33710</c:v>
                </c:pt>
                <c:pt idx="135">
                  <c:v>33986</c:v>
                </c:pt>
                <c:pt idx="136">
                  <c:v>34199</c:v>
                </c:pt>
                <c:pt idx="137">
                  <c:v>34418</c:v>
                </c:pt>
                <c:pt idx="138">
                  <c:v>34650</c:v>
                </c:pt>
              </c:numCache>
            </c:numRef>
          </c:cat>
          <c:val>
            <c:numRef>
              <c:f>Sheet1!$B$2:$B$140</c:f>
              <c:numCache>
                <c:formatCode>General</c:formatCode>
                <c:ptCount val="139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5</c:v>
                </c:pt>
                <c:pt idx="62">
                  <c:v>8</c:v>
                </c:pt>
                <c:pt idx="63">
                  <c:v>4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2</c:v>
                </c:pt>
                <c:pt idx="132">
                  <c:v>3</c:v>
                </c:pt>
                <c:pt idx="133">
                  <c:v>6</c:v>
                </c:pt>
                <c:pt idx="134">
                  <c:v>3</c:v>
                </c:pt>
                <c:pt idx="135">
                  <c:v>2</c:v>
                </c:pt>
                <c:pt idx="136">
                  <c:v>7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476416"/>
        <c:axId val="-127474240"/>
      </c:lineChart>
      <c:catAx>
        <c:axId val="-12747641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2747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74742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2747641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Sheet1!$C$2:$C$217</c:f>
              <c:numCache>
                <c:formatCode>General</c:formatCode>
                <c:ptCount val="216"/>
                <c:pt idx="0">
                  <c:v>707</c:v>
                </c:pt>
                <c:pt idx="1">
                  <c:v>860</c:v>
                </c:pt>
                <c:pt idx="2">
                  <c:v>1006</c:v>
                </c:pt>
                <c:pt idx="3">
                  <c:v>1159</c:v>
                </c:pt>
                <c:pt idx="4">
                  <c:v>1289</c:v>
                </c:pt>
                <c:pt idx="5">
                  <c:v>1446</c:v>
                </c:pt>
                <c:pt idx="6">
                  <c:v>1591</c:v>
                </c:pt>
                <c:pt idx="7">
                  <c:v>1718</c:v>
                </c:pt>
                <c:pt idx="8">
                  <c:v>1868</c:v>
                </c:pt>
                <c:pt idx="9">
                  <c:v>2029</c:v>
                </c:pt>
                <c:pt idx="10">
                  <c:v>2174</c:v>
                </c:pt>
                <c:pt idx="11">
                  <c:v>2301</c:v>
                </c:pt>
                <c:pt idx="12">
                  <c:v>2448</c:v>
                </c:pt>
                <c:pt idx="13">
                  <c:v>2608</c:v>
                </c:pt>
                <c:pt idx="14">
                  <c:v>2766</c:v>
                </c:pt>
                <c:pt idx="15">
                  <c:v>2907</c:v>
                </c:pt>
                <c:pt idx="16">
                  <c:v>3051</c:v>
                </c:pt>
                <c:pt idx="17">
                  <c:v>3202</c:v>
                </c:pt>
                <c:pt idx="18">
                  <c:v>3346</c:v>
                </c:pt>
                <c:pt idx="19">
                  <c:v>3470</c:v>
                </c:pt>
                <c:pt idx="20">
                  <c:v>3671</c:v>
                </c:pt>
                <c:pt idx="21">
                  <c:v>3877</c:v>
                </c:pt>
                <c:pt idx="22">
                  <c:v>4016</c:v>
                </c:pt>
                <c:pt idx="23">
                  <c:v>4143</c:v>
                </c:pt>
                <c:pt idx="24">
                  <c:v>4339</c:v>
                </c:pt>
                <c:pt idx="25">
                  <c:v>4499</c:v>
                </c:pt>
                <c:pt idx="26">
                  <c:v>4671</c:v>
                </c:pt>
                <c:pt idx="27">
                  <c:v>4842</c:v>
                </c:pt>
                <c:pt idx="28">
                  <c:v>5013</c:v>
                </c:pt>
                <c:pt idx="29">
                  <c:v>5232</c:v>
                </c:pt>
                <c:pt idx="30">
                  <c:v>5420</c:v>
                </c:pt>
                <c:pt idx="31">
                  <c:v>5619</c:v>
                </c:pt>
                <c:pt idx="32">
                  <c:v>5787</c:v>
                </c:pt>
                <c:pt idx="33">
                  <c:v>5929</c:v>
                </c:pt>
                <c:pt idx="34">
                  <c:v>6100</c:v>
                </c:pt>
                <c:pt idx="35">
                  <c:v>6239</c:v>
                </c:pt>
                <c:pt idx="36">
                  <c:v>6401</c:v>
                </c:pt>
                <c:pt idx="37">
                  <c:v>6559</c:v>
                </c:pt>
                <c:pt idx="38">
                  <c:v>6716</c:v>
                </c:pt>
                <c:pt idx="39">
                  <c:v>6856</c:v>
                </c:pt>
                <c:pt idx="40">
                  <c:v>7002</c:v>
                </c:pt>
                <c:pt idx="41">
                  <c:v>7140</c:v>
                </c:pt>
                <c:pt idx="42">
                  <c:v>7296</c:v>
                </c:pt>
                <c:pt idx="43">
                  <c:v>7428</c:v>
                </c:pt>
                <c:pt idx="44">
                  <c:v>7562</c:v>
                </c:pt>
                <c:pt idx="45">
                  <c:v>7715</c:v>
                </c:pt>
                <c:pt idx="46">
                  <c:v>7881</c:v>
                </c:pt>
                <c:pt idx="47">
                  <c:v>8043</c:v>
                </c:pt>
                <c:pt idx="48">
                  <c:v>8186</c:v>
                </c:pt>
                <c:pt idx="49">
                  <c:v>8358</c:v>
                </c:pt>
                <c:pt idx="50">
                  <c:v>8514</c:v>
                </c:pt>
                <c:pt idx="51">
                  <c:v>8653</c:v>
                </c:pt>
                <c:pt idx="52">
                  <c:v>8812</c:v>
                </c:pt>
                <c:pt idx="53">
                  <c:v>8970</c:v>
                </c:pt>
                <c:pt idx="54">
                  <c:v>9114</c:v>
                </c:pt>
                <c:pt idx="55">
                  <c:v>9283</c:v>
                </c:pt>
                <c:pt idx="56">
                  <c:v>9469</c:v>
                </c:pt>
                <c:pt idx="57">
                  <c:v>9608</c:v>
                </c:pt>
                <c:pt idx="58">
                  <c:v>9795</c:v>
                </c:pt>
                <c:pt idx="59">
                  <c:v>9960</c:v>
                </c:pt>
                <c:pt idx="60">
                  <c:v>10109</c:v>
                </c:pt>
                <c:pt idx="61">
                  <c:v>10270</c:v>
                </c:pt>
                <c:pt idx="62">
                  <c:v>10449</c:v>
                </c:pt>
                <c:pt idx="63">
                  <c:v>10595</c:v>
                </c:pt>
                <c:pt idx="64">
                  <c:v>10740</c:v>
                </c:pt>
                <c:pt idx="65">
                  <c:v>10906</c:v>
                </c:pt>
                <c:pt idx="66">
                  <c:v>11052</c:v>
                </c:pt>
                <c:pt idx="67">
                  <c:v>11213</c:v>
                </c:pt>
                <c:pt idx="68">
                  <c:v>11361</c:v>
                </c:pt>
                <c:pt idx="69">
                  <c:v>11518</c:v>
                </c:pt>
                <c:pt idx="70">
                  <c:v>11698</c:v>
                </c:pt>
                <c:pt idx="71">
                  <c:v>11853</c:v>
                </c:pt>
                <c:pt idx="72">
                  <c:v>12003</c:v>
                </c:pt>
                <c:pt idx="73">
                  <c:v>12177</c:v>
                </c:pt>
                <c:pt idx="74">
                  <c:v>12322</c:v>
                </c:pt>
                <c:pt idx="75">
                  <c:v>12476</c:v>
                </c:pt>
                <c:pt idx="76">
                  <c:v>12631</c:v>
                </c:pt>
                <c:pt idx="77">
                  <c:v>12798</c:v>
                </c:pt>
                <c:pt idx="78">
                  <c:v>12971</c:v>
                </c:pt>
                <c:pt idx="79">
                  <c:v>13126</c:v>
                </c:pt>
                <c:pt idx="80">
                  <c:v>13280</c:v>
                </c:pt>
                <c:pt idx="81">
                  <c:v>13416</c:v>
                </c:pt>
                <c:pt idx="82">
                  <c:v>13592</c:v>
                </c:pt>
                <c:pt idx="83">
                  <c:v>13780</c:v>
                </c:pt>
                <c:pt idx="84">
                  <c:v>13920</c:v>
                </c:pt>
                <c:pt idx="85">
                  <c:v>14098</c:v>
                </c:pt>
                <c:pt idx="86">
                  <c:v>14237</c:v>
                </c:pt>
                <c:pt idx="87">
                  <c:v>14383</c:v>
                </c:pt>
                <c:pt idx="88">
                  <c:v>14537</c:v>
                </c:pt>
                <c:pt idx="89">
                  <c:v>14681</c:v>
                </c:pt>
                <c:pt idx="90">
                  <c:v>14837</c:v>
                </c:pt>
                <c:pt idx="91">
                  <c:v>15000</c:v>
                </c:pt>
                <c:pt idx="92">
                  <c:v>15213</c:v>
                </c:pt>
                <c:pt idx="93">
                  <c:v>15374</c:v>
                </c:pt>
                <c:pt idx="94">
                  <c:v>15567</c:v>
                </c:pt>
                <c:pt idx="95">
                  <c:v>15733</c:v>
                </c:pt>
                <c:pt idx="96">
                  <c:v>15894</c:v>
                </c:pt>
                <c:pt idx="97">
                  <c:v>16042</c:v>
                </c:pt>
                <c:pt idx="98">
                  <c:v>16213</c:v>
                </c:pt>
                <c:pt idx="99">
                  <c:v>16396</c:v>
                </c:pt>
                <c:pt idx="100">
                  <c:v>16547</c:v>
                </c:pt>
                <c:pt idx="101">
                  <c:v>16746</c:v>
                </c:pt>
                <c:pt idx="102">
                  <c:v>16906</c:v>
                </c:pt>
                <c:pt idx="103">
                  <c:v>17046</c:v>
                </c:pt>
                <c:pt idx="104">
                  <c:v>17211</c:v>
                </c:pt>
                <c:pt idx="105">
                  <c:v>17350</c:v>
                </c:pt>
                <c:pt idx="106">
                  <c:v>17521</c:v>
                </c:pt>
                <c:pt idx="107">
                  <c:v>17661</c:v>
                </c:pt>
                <c:pt idx="108">
                  <c:v>17818</c:v>
                </c:pt>
                <c:pt idx="109">
                  <c:v>17987</c:v>
                </c:pt>
                <c:pt idx="110">
                  <c:v>18132</c:v>
                </c:pt>
                <c:pt idx="111">
                  <c:v>18282</c:v>
                </c:pt>
                <c:pt idx="112">
                  <c:v>18430</c:v>
                </c:pt>
                <c:pt idx="113">
                  <c:v>18602</c:v>
                </c:pt>
                <c:pt idx="114">
                  <c:v>18775</c:v>
                </c:pt>
                <c:pt idx="115">
                  <c:v>18936</c:v>
                </c:pt>
                <c:pt idx="116">
                  <c:v>19099</c:v>
                </c:pt>
                <c:pt idx="117">
                  <c:v>19264</c:v>
                </c:pt>
                <c:pt idx="118">
                  <c:v>19419</c:v>
                </c:pt>
                <c:pt idx="119">
                  <c:v>19582</c:v>
                </c:pt>
                <c:pt idx="120">
                  <c:v>19723</c:v>
                </c:pt>
                <c:pt idx="121">
                  <c:v>19876</c:v>
                </c:pt>
                <c:pt idx="122">
                  <c:v>20025</c:v>
                </c:pt>
                <c:pt idx="123">
                  <c:v>20209</c:v>
                </c:pt>
                <c:pt idx="124">
                  <c:v>20368</c:v>
                </c:pt>
                <c:pt idx="125">
                  <c:v>20527</c:v>
                </c:pt>
                <c:pt idx="126">
                  <c:v>20670</c:v>
                </c:pt>
                <c:pt idx="127">
                  <c:v>20833</c:v>
                </c:pt>
                <c:pt idx="128">
                  <c:v>21039</c:v>
                </c:pt>
                <c:pt idx="129">
                  <c:v>21201</c:v>
                </c:pt>
                <c:pt idx="130">
                  <c:v>21364</c:v>
                </c:pt>
                <c:pt idx="131">
                  <c:v>21502</c:v>
                </c:pt>
                <c:pt idx="132">
                  <c:v>21651</c:v>
                </c:pt>
                <c:pt idx="133">
                  <c:v>21832</c:v>
                </c:pt>
                <c:pt idx="134">
                  <c:v>21973</c:v>
                </c:pt>
                <c:pt idx="135">
                  <c:v>22115</c:v>
                </c:pt>
                <c:pt idx="136">
                  <c:v>22278</c:v>
                </c:pt>
                <c:pt idx="137">
                  <c:v>22440</c:v>
                </c:pt>
                <c:pt idx="138">
                  <c:v>22598</c:v>
                </c:pt>
                <c:pt idx="139">
                  <c:v>22759</c:v>
                </c:pt>
                <c:pt idx="140">
                  <c:v>22912</c:v>
                </c:pt>
                <c:pt idx="141">
                  <c:v>23066</c:v>
                </c:pt>
                <c:pt idx="142">
                  <c:v>23220</c:v>
                </c:pt>
                <c:pt idx="143">
                  <c:v>23358</c:v>
                </c:pt>
                <c:pt idx="144">
                  <c:v>23493</c:v>
                </c:pt>
                <c:pt idx="145">
                  <c:v>23626</c:v>
                </c:pt>
                <c:pt idx="146">
                  <c:v>23772</c:v>
                </c:pt>
                <c:pt idx="147">
                  <c:v>23928</c:v>
                </c:pt>
                <c:pt idx="148">
                  <c:v>24081</c:v>
                </c:pt>
                <c:pt idx="149">
                  <c:v>24242</c:v>
                </c:pt>
                <c:pt idx="150">
                  <c:v>24381</c:v>
                </c:pt>
                <c:pt idx="151">
                  <c:v>24513</c:v>
                </c:pt>
                <c:pt idx="152">
                  <c:v>24660</c:v>
                </c:pt>
                <c:pt idx="153">
                  <c:v>24816</c:v>
                </c:pt>
                <c:pt idx="154">
                  <c:v>24985</c:v>
                </c:pt>
                <c:pt idx="155">
                  <c:v>25136</c:v>
                </c:pt>
                <c:pt idx="156">
                  <c:v>25291</c:v>
                </c:pt>
                <c:pt idx="157">
                  <c:v>25454</c:v>
                </c:pt>
                <c:pt idx="158">
                  <c:v>25648</c:v>
                </c:pt>
                <c:pt idx="159">
                  <c:v>25827</c:v>
                </c:pt>
                <c:pt idx="160">
                  <c:v>25962</c:v>
                </c:pt>
                <c:pt idx="161">
                  <c:v>26120</c:v>
                </c:pt>
                <c:pt idx="162">
                  <c:v>26254</c:v>
                </c:pt>
                <c:pt idx="163">
                  <c:v>26414</c:v>
                </c:pt>
                <c:pt idx="164">
                  <c:v>26576</c:v>
                </c:pt>
                <c:pt idx="165">
                  <c:v>26740</c:v>
                </c:pt>
                <c:pt idx="166">
                  <c:v>26895</c:v>
                </c:pt>
                <c:pt idx="167">
                  <c:v>27045</c:v>
                </c:pt>
                <c:pt idx="168">
                  <c:v>27207</c:v>
                </c:pt>
                <c:pt idx="169">
                  <c:v>27359</c:v>
                </c:pt>
                <c:pt idx="170">
                  <c:v>27527</c:v>
                </c:pt>
                <c:pt idx="171">
                  <c:v>27688</c:v>
                </c:pt>
                <c:pt idx="172">
                  <c:v>27835</c:v>
                </c:pt>
                <c:pt idx="173">
                  <c:v>28000</c:v>
                </c:pt>
                <c:pt idx="174">
                  <c:v>28144</c:v>
                </c:pt>
                <c:pt idx="175">
                  <c:v>28290</c:v>
                </c:pt>
                <c:pt idx="176">
                  <c:v>28460</c:v>
                </c:pt>
                <c:pt idx="177">
                  <c:v>28610</c:v>
                </c:pt>
                <c:pt idx="178">
                  <c:v>28775</c:v>
                </c:pt>
                <c:pt idx="179">
                  <c:v>28931</c:v>
                </c:pt>
                <c:pt idx="180">
                  <c:v>29098</c:v>
                </c:pt>
                <c:pt idx="181">
                  <c:v>29258</c:v>
                </c:pt>
                <c:pt idx="182">
                  <c:v>29449</c:v>
                </c:pt>
                <c:pt idx="183">
                  <c:v>29610</c:v>
                </c:pt>
                <c:pt idx="184">
                  <c:v>29759</c:v>
                </c:pt>
                <c:pt idx="185">
                  <c:v>29963</c:v>
                </c:pt>
                <c:pt idx="186">
                  <c:v>30132</c:v>
                </c:pt>
                <c:pt idx="187">
                  <c:v>30267</c:v>
                </c:pt>
                <c:pt idx="188">
                  <c:v>30423</c:v>
                </c:pt>
                <c:pt idx="189">
                  <c:v>30567</c:v>
                </c:pt>
                <c:pt idx="190">
                  <c:v>30732</c:v>
                </c:pt>
                <c:pt idx="191">
                  <c:v>30898</c:v>
                </c:pt>
                <c:pt idx="192">
                  <c:v>31058</c:v>
                </c:pt>
                <c:pt idx="193">
                  <c:v>31199</c:v>
                </c:pt>
                <c:pt idx="194">
                  <c:v>31378</c:v>
                </c:pt>
                <c:pt idx="195">
                  <c:v>31535</c:v>
                </c:pt>
                <c:pt idx="196">
                  <c:v>31694</c:v>
                </c:pt>
                <c:pt idx="197">
                  <c:v>31873</c:v>
                </c:pt>
                <c:pt idx="198">
                  <c:v>32034</c:v>
                </c:pt>
                <c:pt idx="199">
                  <c:v>32191</c:v>
                </c:pt>
                <c:pt idx="200">
                  <c:v>32377</c:v>
                </c:pt>
                <c:pt idx="201">
                  <c:v>32536</c:v>
                </c:pt>
                <c:pt idx="202">
                  <c:v>32695</c:v>
                </c:pt>
                <c:pt idx="203">
                  <c:v>32832</c:v>
                </c:pt>
                <c:pt idx="204">
                  <c:v>32997</c:v>
                </c:pt>
                <c:pt idx="205">
                  <c:v>33186</c:v>
                </c:pt>
                <c:pt idx="206">
                  <c:v>33390</c:v>
                </c:pt>
                <c:pt idx="207">
                  <c:v>33545</c:v>
                </c:pt>
                <c:pt idx="208">
                  <c:v>33735</c:v>
                </c:pt>
                <c:pt idx="209">
                  <c:v>33882</c:v>
                </c:pt>
                <c:pt idx="210">
                  <c:v>34064</c:v>
                </c:pt>
                <c:pt idx="211">
                  <c:v>34220</c:v>
                </c:pt>
                <c:pt idx="212">
                  <c:v>34380</c:v>
                </c:pt>
                <c:pt idx="213">
                  <c:v>34528</c:v>
                </c:pt>
                <c:pt idx="214">
                  <c:v>34663</c:v>
                </c:pt>
                <c:pt idx="215">
                  <c:v>34805</c:v>
                </c:pt>
              </c:numCache>
            </c:numRef>
          </c:cat>
          <c:val>
            <c:numRef>
              <c:f>Sheet1!$E$2:$E$217</c:f>
              <c:numCache>
                <c:formatCode>General</c:formatCode>
                <c:ptCount val="216"/>
                <c:pt idx="0">
                  <c:v>3.9443359375</c:v>
                </c:pt>
                <c:pt idx="1">
                  <c:v>23.7255859375</c:v>
                </c:pt>
                <c:pt idx="2">
                  <c:v>57.19140625</c:v>
                </c:pt>
                <c:pt idx="3">
                  <c:v>57.19140625</c:v>
                </c:pt>
                <c:pt idx="4">
                  <c:v>57.19140625</c:v>
                </c:pt>
                <c:pt idx="5">
                  <c:v>72.3984375</c:v>
                </c:pt>
                <c:pt idx="6">
                  <c:v>72.345703125</c:v>
                </c:pt>
                <c:pt idx="7">
                  <c:v>72.3759765625</c:v>
                </c:pt>
                <c:pt idx="8">
                  <c:v>72.3759765625</c:v>
                </c:pt>
                <c:pt idx="9">
                  <c:v>72.388671875</c:v>
                </c:pt>
                <c:pt idx="10">
                  <c:v>72.400390625</c:v>
                </c:pt>
                <c:pt idx="11">
                  <c:v>72.455078125</c:v>
                </c:pt>
                <c:pt idx="12">
                  <c:v>72.466796875</c:v>
                </c:pt>
                <c:pt idx="13">
                  <c:v>72.470703125</c:v>
                </c:pt>
                <c:pt idx="14">
                  <c:v>72.470703125</c:v>
                </c:pt>
                <c:pt idx="15">
                  <c:v>72.470703125</c:v>
                </c:pt>
                <c:pt idx="16">
                  <c:v>72.47265625</c:v>
                </c:pt>
                <c:pt idx="17">
                  <c:v>72.47265625</c:v>
                </c:pt>
                <c:pt idx="18">
                  <c:v>72.47265625</c:v>
                </c:pt>
                <c:pt idx="19">
                  <c:v>72.47265625</c:v>
                </c:pt>
                <c:pt idx="20">
                  <c:v>72.47265625</c:v>
                </c:pt>
                <c:pt idx="21">
                  <c:v>72.47265625</c:v>
                </c:pt>
                <c:pt idx="22">
                  <c:v>72.47265625</c:v>
                </c:pt>
                <c:pt idx="23">
                  <c:v>72.47265625</c:v>
                </c:pt>
                <c:pt idx="24">
                  <c:v>72.47265625</c:v>
                </c:pt>
                <c:pt idx="25">
                  <c:v>72.451171875</c:v>
                </c:pt>
                <c:pt idx="26">
                  <c:v>72.451171875</c:v>
                </c:pt>
                <c:pt idx="27">
                  <c:v>72.451171875</c:v>
                </c:pt>
                <c:pt idx="28">
                  <c:v>72.447265625</c:v>
                </c:pt>
                <c:pt idx="29">
                  <c:v>72.447265625</c:v>
                </c:pt>
                <c:pt idx="30">
                  <c:v>72.447265625</c:v>
                </c:pt>
                <c:pt idx="31">
                  <c:v>72.447265625</c:v>
                </c:pt>
                <c:pt idx="32">
                  <c:v>72.447265625</c:v>
                </c:pt>
                <c:pt idx="33">
                  <c:v>72.447265625</c:v>
                </c:pt>
                <c:pt idx="34">
                  <c:v>72.4736328125</c:v>
                </c:pt>
                <c:pt idx="35">
                  <c:v>74.2197265625</c:v>
                </c:pt>
                <c:pt idx="36">
                  <c:v>74.4560546875</c:v>
                </c:pt>
                <c:pt idx="37">
                  <c:v>61.2314453125</c:v>
                </c:pt>
                <c:pt idx="38">
                  <c:v>61.9921875</c:v>
                </c:pt>
                <c:pt idx="39">
                  <c:v>62.015625</c:v>
                </c:pt>
                <c:pt idx="40">
                  <c:v>77.3984375</c:v>
                </c:pt>
                <c:pt idx="41">
                  <c:v>77.3984375</c:v>
                </c:pt>
                <c:pt idx="42">
                  <c:v>77.3984375</c:v>
                </c:pt>
                <c:pt idx="43">
                  <c:v>77.3984375</c:v>
                </c:pt>
                <c:pt idx="44">
                  <c:v>77.3984375</c:v>
                </c:pt>
                <c:pt idx="45">
                  <c:v>77.517578125</c:v>
                </c:pt>
                <c:pt idx="46">
                  <c:v>77.82421875</c:v>
                </c:pt>
                <c:pt idx="47">
                  <c:v>77.99609375</c:v>
                </c:pt>
                <c:pt idx="48">
                  <c:v>77.99609375</c:v>
                </c:pt>
                <c:pt idx="49">
                  <c:v>77.99609375</c:v>
                </c:pt>
                <c:pt idx="50">
                  <c:v>77.99609375</c:v>
                </c:pt>
                <c:pt idx="51">
                  <c:v>77.99609375</c:v>
                </c:pt>
                <c:pt idx="52">
                  <c:v>77.99609375</c:v>
                </c:pt>
                <c:pt idx="53">
                  <c:v>77.99609375</c:v>
                </c:pt>
                <c:pt idx="54">
                  <c:v>77.99609375</c:v>
                </c:pt>
                <c:pt idx="55">
                  <c:v>78.0078125</c:v>
                </c:pt>
                <c:pt idx="56">
                  <c:v>47.814453125</c:v>
                </c:pt>
                <c:pt idx="57">
                  <c:v>48.1787109375</c:v>
                </c:pt>
                <c:pt idx="58">
                  <c:v>48.1787109375</c:v>
                </c:pt>
                <c:pt idx="59">
                  <c:v>63.6845703125</c:v>
                </c:pt>
                <c:pt idx="60">
                  <c:v>63.6845703125</c:v>
                </c:pt>
                <c:pt idx="61">
                  <c:v>63.6845703125</c:v>
                </c:pt>
                <c:pt idx="62">
                  <c:v>63.6845703125</c:v>
                </c:pt>
                <c:pt idx="63">
                  <c:v>63.6845703125</c:v>
                </c:pt>
                <c:pt idx="64">
                  <c:v>63.6845703125</c:v>
                </c:pt>
                <c:pt idx="65">
                  <c:v>63.6845703125</c:v>
                </c:pt>
                <c:pt idx="66">
                  <c:v>63.6845703125</c:v>
                </c:pt>
                <c:pt idx="67">
                  <c:v>63.6845703125</c:v>
                </c:pt>
                <c:pt idx="68">
                  <c:v>63.6845703125</c:v>
                </c:pt>
                <c:pt idx="69">
                  <c:v>63.6845703125</c:v>
                </c:pt>
                <c:pt idx="70">
                  <c:v>63.6845703125</c:v>
                </c:pt>
                <c:pt idx="71">
                  <c:v>63.6845703125</c:v>
                </c:pt>
                <c:pt idx="72">
                  <c:v>78.8916015625</c:v>
                </c:pt>
                <c:pt idx="73">
                  <c:v>79.0341796875</c:v>
                </c:pt>
                <c:pt idx="74">
                  <c:v>79.0341796875</c:v>
                </c:pt>
                <c:pt idx="75">
                  <c:v>79.0341796875</c:v>
                </c:pt>
                <c:pt idx="76">
                  <c:v>79.0341796875</c:v>
                </c:pt>
                <c:pt idx="77">
                  <c:v>79.0341796875</c:v>
                </c:pt>
                <c:pt idx="78">
                  <c:v>79.0341796875</c:v>
                </c:pt>
                <c:pt idx="79">
                  <c:v>79.0341796875</c:v>
                </c:pt>
                <c:pt idx="80">
                  <c:v>79.0341796875</c:v>
                </c:pt>
                <c:pt idx="81">
                  <c:v>79.0341796875</c:v>
                </c:pt>
                <c:pt idx="82">
                  <c:v>79.0341796875</c:v>
                </c:pt>
                <c:pt idx="83">
                  <c:v>79.0341796875</c:v>
                </c:pt>
                <c:pt idx="84">
                  <c:v>79.0341796875</c:v>
                </c:pt>
                <c:pt idx="85">
                  <c:v>79.0341796875</c:v>
                </c:pt>
                <c:pt idx="86">
                  <c:v>79.0341796875</c:v>
                </c:pt>
                <c:pt idx="87">
                  <c:v>79.0341796875</c:v>
                </c:pt>
                <c:pt idx="88">
                  <c:v>79.0341796875</c:v>
                </c:pt>
                <c:pt idx="89">
                  <c:v>79.0341796875</c:v>
                </c:pt>
                <c:pt idx="90">
                  <c:v>79.0341796875</c:v>
                </c:pt>
                <c:pt idx="91">
                  <c:v>79.0341796875</c:v>
                </c:pt>
                <c:pt idx="92">
                  <c:v>79.0458984375</c:v>
                </c:pt>
                <c:pt idx="93">
                  <c:v>79.2744140625</c:v>
                </c:pt>
                <c:pt idx="94">
                  <c:v>79.2744140625</c:v>
                </c:pt>
                <c:pt idx="95">
                  <c:v>79.4716796875</c:v>
                </c:pt>
                <c:pt idx="96">
                  <c:v>79.5166015625</c:v>
                </c:pt>
                <c:pt idx="97">
                  <c:v>79.5537109375</c:v>
                </c:pt>
                <c:pt idx="98">
                  <c:v>79.5693359375</c:v>
                </c:pt>
                <c:pt idx="99">
                  <c:v>79.5849609375</c:v>
                </c:pt>
                <c:pt idx="100">
                  <c:v>79.6025390625</c:v>
                </c:pt>
                <c:pt idx="101">
                  <c:v>79.5986328125</c:v>
                </c:pt>
                <c:pt idx="102">
                  <c:v>79.6103515625</c:v>
                </c:pt>
                <c:pt idx="103">
                  <c:v>79.6103515625</c:v>
                </c:pt>
                <c:pt idx="104">
                  <c:v>79.6103515625</c:v>
                </c:pt>
                <c:pt idx="105">
                  <c:v>79.6103515625</c:v>
                </c:pt>
                <c:pt idx="106">
                  <c:v>79.6103515625</c:v>
                </c:pt>
                <c:pt idx="107">
                  <c:v>79.6103515625</c:v>
                </c:pt>
                <c:pt idx="108">
                  <c:v>79.6103515625</c:v>
                </c:pt>
                <c:pt idx="109">
                  <c:v>94.8076171875</c:v>
                </c:pt>
                <c:pt idx="110">
                  <c:v>64.0380859375</c:v>
                </c:pt>
                <c:pt idx="111">
                  <c:v>79.2451171875</c:v>
                </c:pt>
                <c:pt idx="112">
                  <c:v>79.2001953125</c:v>
                </c:pt>
                <c:pt idx="113">
                  <c:v>79.1591796875</c:v>
                </c:pt>
                <c:pt idx="114">
                  <c:v>79.1396484375</c:v>
                </c:pt>
                <c:pt idx="115">
                  <c:v>79.1259765625</c:v>
                </c:pt>
                <c:pt idx="116">
                  <c:v>79.1298828125</c:v>
                </c:pt>
                <c:pt idx="117">
                  <c:v>79.1318359375</c:v>
                </c:pt>
                <c:pt idx="118">
                  <c:v>79.1376953125</c:v>
                </c:pt>
                <c:pt idx="119">
                  <c:v>79.1396484375</c:v>
                </c:pt>
                <c:pt idx="120">
                  <c:v>79.1396484375</c:v>
                </c:pt>
                <c:pt idx="121">
                  <c:v>79.1396484375</c:v>
                </c:pt>
                <c:pt idx="122">
                  <c:v>79.1396484375</c:v>
                </c:pt>
                <c:pt idx="123">
                  <c:v>79.1396484375</c:v>
                </c:pt>
                <c:pt idx="124">
                  <c:v>79.1396484375</c:v>
                </c:pt>
                <c:pt idx="125">
                  <c:v>79.1396484375</c:v>
                </c:pt>
                <c:pt idx="126">
                  <c:v>79.1396484375</c:v>
                </c:pt>
                <c:pt idx="127">
                  <c:v>79.1396484375</c:v>
                </c:pt>
                <c:pt idx="128">
                  <c:v>48.9462890625</c:v>
                </c:pt>
                <c:pt idx="129">
                  <c:v>49.0244140625</c:v>
                </c:pt>
                <c:pt idx="130">
                  <c:v>49.0244140625</c:v>
                </c:pt>
                <c:pt idx="131">
                  <c:v>49.0361328125</c:v>
                </c:pt>
                <c:pt idx="132">
                  <c:v>49.0361328125</c:v>
                </c:pt>
                <c:pt idx="133">
                  <c:v>49.0361328125</c:v>
                </c:pt>
                <c:pt idx="134">
                  <c:v>49.0361328125</c:v>
                </c:pt>
                <c:pt idx="135">
                  <c:v>49.0361328125</c:v>
                </c:pt>
                <c:pt idx="136">
                  <c:v>79.4482421875</c:v>
                </c:pt>
                <c:pt idx="137">
                  <c:v>79.4736328125</c:v>
                </c:pt>
                <c:pt idx="138">
                  <c:v>79.4482421875</c:v>
                </c:pt>
                <c:pt idx="139">
                  <c:v>79.4482421875</c:v>
                </c:pt>
                <c:pt idx="140">
                  <c:v>79.4482421875</c:v>
                </c:pt>
                <c:pt idx="141">
                  <c:v>79.4482421875</c:v>
                </c:pt>
                <c:pt idx="142">
                  <c:v>79.4482421875</c:v>
                </c:pt>
                <c:pt idx="143">
                  <c:v>79.4482421875</c:v>
                </c:pt>
                <c:pt idx="144">
                  <c:v>79.4482421875</c:v>
                </c:pt>
                <c:pt idx="145">
                  <c:v>79.4482421875</c:v>
                </c:pt>
                <c:pt idx="146">
                  <c:v>79.4482421875</c:v>
                </c:pt>
                <c:pt idx="147">
                  <c:v>79.4619140625</c:v>
                </c:pt>
                <c:pt idx="148">
                  <c:v>49.3916015625</c:v>
                </c:pt>
                <c:pt idx="149">
                  <c:v>49.3916015625</c:v>
                </c:pt>
                <c:pt idx="150">
                  <c:v>49.3955078125</c:v>
                </c:pt>
                <c:pt idx="151">
                  <c:v>49.3955078125</c:v>
                </c:pt>
                <c:pt idx="152">
                  <c:v>49.3955078125</c:v>
                </c:pt>
                <c:pt idx="153">
                  <c:v>49.3955078125</c:v>
                </c:pt>
                <c:pt idx="154">
                  <c:v>49.3955078125</c:v>
                </c:pt>
                <c:pt idx="155">
                  <c:v>49.3955078125</c:v>
                </c:pt>
                <c:pt idx="156">
                  <c:v>49.3955078125</c:v>
                </c:pt>
                <c:pt idx="157">
                  <c:v>49.3955078125</c:v>
                </c:pt>
                <c:pt idx="158">
                  <c:v>49.3955078125</c:v>
                </c:pt>
                <c:pt idx="159">
                  <c:v>49.3955078125</c:v>
                </c:pt>
                <c:pt idx="160">
                  <c:v>49.3955078125</c:v>
                </c:pt>
                <c:pt idx="161">
                  <c:v>49.3955078125</c:v>
                </c:pt>
                <c:pt idx="162">
                  <c:v>49.3955078125</c:v>
                </c:pt>
                <c:pt idx="163">
                  <c:v>49.3955078125</c:v>
                </c:pt>
                <c:pt idx="164">
                  <c:v>49.3955078125</c:v>
                </c:pt>
                <c:pt idx="165">
                  <c:v>64.6064453125</c:v>
                </c:pt>
                <c:pt idx="166">
                  <c:v>79.8212890625</c:v>
                </c:pt>
                <c:pt idx="167">
                  <c:v>79.8212890625</c:v>
                </c:pt>
                <c:pt idx="168">
                  <c:v>79.8212890625</c:v>
                </c:pt>
                <c:pt idx="169">
                  <c:v>79.8212890625</c:v>
                </c:pt>
                <c:pt idx="170">
                  <c:v>79.8212890625</c:v>
                </c:pt>
                <c:pt idx="171">
                  <c:v>79.8212890625</c:v>
                </c:pt>
                <c:pt idx="172">
                  <c:v>79.8212890625</c:v>
                </c:pt>
                <c:pt idx="173">
                  <c:v>79.8212890625</c:v>
                </c:pt>
                <c:pt idx="174">
                  <c:v>79.8212890625</c:v>
                </c:pt>
                <c:pt idx="175">
                  <c:v>79.8212890625</c:v>
                </c:pt>
                <c:pt idx="176">
                  <c:v>79.8212890625</c:v>
                </c:pt>
                <c:pt idx="177">
                  <c:v>79.8212890625</c:v>
                </c:pt>
                <c:pt idx="178">
                  <c:v>79.8212890625</c:v>
                </c:pt>
                <c:pt idx="179">
                  <c:v>79.8212890625</c:v>
                </c:pt>
                <c:pt idx="180">
                  <c:v>79.8212890625</c:v>
                </c:pt>
                <c:pt idx="181">
                  <c:v>79.8212890625</c:v>
                </c:pt>
                <c:pt idx="182">
                  <c:v>79.8212890625</c:v>
                </c:pt>
                <c:pt idx="183">
                  <c:v>79.8212890625</c:v>
                </c:pt>
                <c:pt idx="184">
                  <c:v>79.8212890625</c:v>
                </c:pt>
                <c:pt idx="185">
                  <c:v>79.8251953125</c:v>
                </c:pt>
                <c:pt idx="186">
                  <c:v>79.4267578125</c:v>
                </c:pt>
                <c:pt idx="187">
                  <c:v>79.4091796875</c:v>
                </c:pt>
                <c:pt idx="188">
                  <c:v>79.4541015625</c:v>
                </c:pt>
                <c:pt idx="189">
                  <c:v>79.4775390625</c:v>
                </c:pt>
                <c:pt idx="190">
                  <c:v>79.5068359375</c:v>
                </c:pt>
                <c:pt idx="191">
                  <c:v>79.5380859375</c:v>
                </c:pt>
                <c:pt idx="192">
                  <c:v>79.5712890625</c:v>
                </c:pt>
                <c:pt idx="193">
                  <c:v>79.5966796875</c:v>
                </c:pt>
                <c:pt idx="194">
                  <c:v>79.6220703125</c:v>
                </c:pt>
                <c:pt idx="195">
                  <c:v>79.6494140625</c:v>
                </c:pt>
                <c:pt idx="196">
                  <c:v>79.6572265625</c:v>
                </c:pt>
                <c:pt idx="197">
                  <c:v>79.6572265625</c:v>
                </c:pt>
                <c:pt idx="198">
                  <c:v>79.6572265625</c:v>
                </c:pt>
                <c:pt idx="199">
                  <c:v>79.6572265625</c:v>
                </c:pt>
                <c:pt idx="200">
                  <c:v>79.6572265625</c:v>
                </c:pt>
                <c:pt idx="201">
                  <c:v>79.6572265625</c:v>
                </c:pt>
                <c:pt idx="202">
                  <c:v>79.6572265625</c:v>
                </c:pt>
                <c:pt idx="203">
                  <c:v>64.4912109375</c:v>
                </c:pt>
                <c:pt idx="204">
                  <c:v>79.6982421875</c:v>
                </c:pt>
                <c:pt idx="205">
                  <c:v>79.7099609375</c:v>
                </c:pt>
                <c:pt idx="206">
                  <c:v>79.7529296875</c:v>
                </c:pt>
                <c:pt idx="207">
                  <c:v>79.7958984375</c:v>
                </c:pt>
                <c:pt idx="208">
                  <c:v>79.8212890625</c:v>
                </c:pt>
                <c:pt idx="209">
                  <c:v>79.8642578125</c:v>
                </c:pt>
                <c:pt idx="210">
                  <c:v>79.8916015625</c:v>
                </c:pt>
                <c:pt idx="211">
                  <c:v>79.9228515625</c:v>
                </c:pt>
                <c:pt idx="212">
                  <c:v>79.9306640625</c:v>
                </c:pt>
                <c:pt idx="213">
                  <c:v>79.9306640625</c:v>
                </c:pt>
                <c:pt idx="214">
                  <c:v>79.9306640625</c:v>
                </c:pt>
                <c:pt idx="215">
                  <c:v>79.9326171875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473696"/>
        <c:axId val="-127473152"/>
      </c:lineChart>
      <c:catAx>
        <c:axId val="-1274736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274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747315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274736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7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892</f>
        <v>892</v>
      </c>
      <c r="B2" s="1">
        <f>17</f>
        <v>17</v>
      </c>
      <c r="C2" s="1">
        <f>707</f>
        <v>707</v>
      </c>
      <c r="D2" s="1">
        <f>4039</f>
        <v>4039</v>
      </c>
      <c r="E2" s="1">
        <f>3.9443359375</f>
        <v>3.9443359375</v>
      </c>
      <c r="G2" s="1">
        <f>242</f>
        <v>242</v>
      </c>
    </row>
    <row r="3" spans="1:10" x14ac:dyDescent="0.25">
      <c r="A3" s="1">
        <f>1141</f>
        <v>1141</v>
      </c>
      <c r="B3" s="1">
        <f>0</f>
        <v>0</v>
      </c>
      <c r="C3" s="1">
        <f>860</f>
        <v>860</v>
      </c>
      <c r="D3" s="1">
        <f>24295</f>
        <v>24295</v>
      </c>
      <c r="E3" s="1">
        <f>23.7255859375</f>
        <v>23.7255859375</v>
      </c>
    </row>
    <row r="4" spans="1:10" x14ac:dyDescent="0.25">
      <c r="A4" s="1">
        <f>1382</f>
        <v>1382</v>
      </c>
      <c r="B4" s="1">
        <f>0</f>
        <v>0</v>
      </c>
      <c r="C4" s="1">
        <f>1006</f>
        <v>1006</v>
      </c>
      <c r="D4" s="1">
        <f>58564</f>
        <v>58564</v>
      </c>
      <c r="E4" s="1">
        <f>57.19140625</f>
        <v>57.19140625</v>
      </c>
      <c r="G4" s="1" t="s">
        <v>5</v>
      </c>
    </row>
    <row r="5" spans="1:10" x14ac:dyDescent="0.25">
      <c r="A5" s="1">
        <f>1591</f>
        <v>1591</v>
      </c>
      <c r="B5" s="1">
        <f>0</f>
        <v>0</v>
      </c>
      <c r="C5" s="1">
        <f>1159</f>
        <v>1159</v>
      </c>
      <c r="D5" s="1">
        <f>58564</f>
        <v>58564</v>
      </c>
      <c r="E5" s="1">
        <f>57.19140625</f>
        <v>57.19140625</v>
      </c>
      <c r="G5" s="1">
        <f>157</f>
        <v>157</v>
      </c>
    </row>
    <row r="6" spans="1:10" x14ac:dyDescent="0.25">
      <c r="A6" s="1">
        <f>1832</f>
        <v>1832</v>
      </c>
      <c r="B6" s="1">
        <f>0</f>
        <v>0</v>
      </c>
      <c r="C6" s="1">
        <f>1289</f>
        <v>1289</v>
      </c>
      <c r="D6" s="1">
        <f>58564</f>
        <v>58564</v>
      </c>
      <c r="E6" s="1">
        <f>57.19140625</f>
        <v>57.19140625</v>
      </c>
    </row>
    <row r="7" spans="1:10" x14ac:dyDescent="0.25">
      <c r="A7" s="1">
        <f>2109</f>
        <v>2109</v>
      </c>
      <c r="B7" s="1">
        <f>2</f>
        <v>2</v>
      </c>
      <c r="C7" s="1">
        <f>1446</f>
        <v>1446</v>
      </c>
      <c r="D7" s="1">
        <f>74136</f>
        <v>74136</v>
      </c>
      <c r="E7" s="1">
        <f>72.3984375</f>
        <v>72.3984375</v>
      </c>
    </row>
    <row r="8" spans="1:10" x14ac:dyDescent="0.25">
      <c r="A8" s="1">
        <f>2328</f>
        <v>2328</v>
      </c>
      <c r="B8" s="1">
        <f>0</f>
        <v>0</v>
      </c>
      <c r="C8" s="1">
        <f>1591</f>
        <v>1591</v>
      </c>
      <c r="D8" s="1">
        <f>74082</f>
        <v>74082</v>
      </c>
      <c r="E8" s="1">
        <f>72.345703125</f>
        <v>72.345703125</v>
      </c>
    </row>
    <row r="9" spans="1:10" x14ac:dyDescent="0.25">
      <c r="A9" s="1">
        <f>2560</f>
        <v>2560</v>
      </c>
      <c r="B9" s="1">
        <f>0</f>
        <v>0</v>
      </c>
      <c r="C9" s="1">
        <f>1718</f>
        <v>1718</v>
      </c>
      <c r="D9" s="1">
        <f>74113</f>
        <v>74113</v>
      </c>
      <c r="E9" s="1">
        <f>72.3759765625</f>
        <v>72.3759765625</v>
      </c>
    </row>
    <row r="10" spans="1:10" x14ac:dyDescent="0.25">
      <c r="A10" s="1">
        <f>2797</f>
        <v>2797</v>
      </c>
      <c r="B10" s="1">
        <f>0</f>
        <v>0</v>
      </c>
      <c r="C10" s="1">
        <f>1868</f>
        <v>1868</v>
      </c>
      <c r="D10" s="1">
        <f>74113</f>
        <v>74113</v>
      </c>
      <c r="E10" s="1">
        <f>72.3759765625</f>
        <v>72.3759765625</v>
      </c>
    </row>
    <row r="11" spans="1:10" x14ac:dyDescent="0.25">
      <c r="A11" s="1">
        <f>3007</f>
        <v>3007</v>
      </c>
      <c r="B11" s="1">
        <f>0</f>
        <v>0</v>
      </c>
      <c r="C11" s="1">
        <f>2029</f>
        <v>2029</v>
      </c>
      <c r="D11" s="1">
        <f>74126</f>
        <v>74126</v>
      </c>
      <c r="E11" s="1">
        <f>72.388671875</f>
        <v>72.388671875</v>
      </c>
    </row>
    <row r="12" spans="1:10" x14ac:dyDescent="0.25">
      <c r="A12" s="1">
        <f>3243</f>
        <v>3243</v>
      </c>
      <c r="B12" s="1">
        <f>0</f>
        <v>0</v>
      </c>
      <c r="C12" s="1">
        <f>2174</f>
        <v>2174</v>
      </c>
      <c r="D12" s="1">
        <f>74138</f>
        <v>74138</v>
      </c>
      <c r="E12" s="1">
        <f>72.400390625</f>
        <v>72.400390625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3491</f>
        <v>3491</v>
      </c>
      <c r="B13" s="1">
        <f>3</f>
        <v>3</v>
      </c>
      <c r="C13" s="1">
        <f>2301</f>
        <v>2301</v>
      </c>
      <c r="D13" s="1">
        <f>74194</f>
        <v>74194</v>
      </c>
      <c r="E13" s="1">
        <f>72.455078125</f>
        <v>72.455078125</v>
      </c>
      <c r="H13" s="1">
        <v>72.14</v>
      </c>
      <c r="I13" s="1">
        <f>MAX(E2:E408)</f>
        <v>94.8076171875</v>
      </c>
      <c r="J13" s="1">
        <v>79</v>
      </c>
    </row>
    <row r="14" spans="1:10" x14ac:dyDescent="0.25">
      <c r="A14" s="1">
        <f>3790</f>
        <v>3790</v>
      </c>
      <c r="B14" s="1">
        <f>0</f>
        <v>0</v>
      </c>
      <c r="C14" s="1">
        <f>2448</f>
        <v>2448</v>
      </c>
      <c r="D14" s="1">
        <f>74206</f>
        <v>74206</v>
      </c>
      <c r="E14" s="1">
        <f>72.466796875</f>
        <v>72.466796875</v>
      </c>
    </row>
    <row r="15" spans="1:10" x14ac:dyDescent="0.25">
      <c r="A15" s="1">
        <f>4059</f>
        <v>4059</v>
      </c>
      <c r="B15" s="1">
        <f>0</f>
        <v>0</v>
      </c>
      <c r="C15" s="1">
        <f>2608</f>
        <v>2608</v>
      </c>
      <c r="D15" s="1">
        <f>74210</f>
        <v>74210</v>
      </c>
      <c r="E15" s="1">
        <f>72.470703125</f>
        <v>72.470703125</v>
      </c>
    </row>
    <row r="16" spans="1:10" x14ac:dyDescent="0.25">
      <c r="A16" s="1">
        <f>4389</f>
        <v>4389</v>
      </c>
      <c r="B16" s="1">
        <f>0</f>
        <v>0</v>
      </c>
      <c r="C16" s="1">
        <f>2766</f>
        <v>2766</v>
      </c>
      <c r="D16" s="1">
        <f>74210</f>
        <v>74210</v>
      </c>
      <c r="E16" s="1">
        <f>72.470703125</f>
        <v>72.470703125</v>
      </c>
    </row>
    <row r="17" spans="1:5" x14ac:dyDescent="0.25">
      <c r="A17" s="1">
        <f>4649</f>
        <v>4649</v>
      </c>
      <c r="B17" s="1">
        <f>0</f>
        <v>0</v>
      </c>
      <c r="C17" s="1">
        <f>2907</f>
        <v>2907</v>
      </c>
      <c r="D17" s="1">
        <f>74210</f>
        <v>74210</v>
      </c>
      <c r="E17" s="1">
        <f>72.470703125</f>
        <v>72.470703125</v>
      </c>
    </row>
    <row r="18" spans="1:5" x14ac:dyDescent="0.25">
      <c r="A18" s="1">
        <f>4895</f>
        <v>4895</v>
      </c>
      <c r="B18" s="1">
        <f>0</f>
        <v>0</v>
      </c>
      <c r="C18" s="1">
        <f>3051</f>
        <v>3051</v>
      </c>
      <c r="D18" s="1">
        <f t="shared" ref="D18:D26" si="0">74212</f>
        <v>74212</v>
      </c>
      <c r="E18" s="1">
        <f t="shared" ref="E18:E26" si="1">72.47265625</f>
        <v>72.47265625</v>
      </c>
    </row>
    <row r="19" spans="1:5" x14ac:dyDescent="0.25">
      <c r="A19" s="1">
        <f>5162</f>
        <v>5162</v>
      </c>
      <c r="B19" s="1">
        <f>0</f>
        <v>0</v>
      </c>
      <c r="C19" s="1">
        <f>3202</f>
        <v>3202</v>
      </c>
      <c r="D19" s="1">
        <f t="shared" si="0"/>
        <v>74212</v>
      </c>
      <c r="E19" s="1">
        <f t="shared" si="1"/>
        <v>72.47265625</v>
      </c>
    </row>
    <row r="20" spans="1:5" x14ac:dyDescent="0.25">
      <c r="A20" s="1">
        <f>5444</f>
        <v>5444</v>
      </c>
      <c r="B20" s="1">
        <f>3</f>
        <v>3</v>
      </c>
      <c r="C20" s="1">
        <f>3346</f>
        <v>3346</v>
      </c>
      <c r="D20" s="1">
        <f t="shared" si="0"/>
        <v>74212</v>
      </c>
      <c r="E20" s="1">
        <f t="shared" si="1"/>
        <v>72.47265625</v>
      </c>
    </row>
    <row r="21" spans="1:5" x14ac:dyDescent="0.25">
      <c r="A21" s="1">
        <f>5735</f>
        <v>5735</v>
      </c>
      <c r="B21" s="1">
        <f>0</f>
        <v>0</v>
      </c>
      <c r="C21" s="1">
        <f>3470</f>
        <v>3470</v>
      </c>
      <c r="D21" s="1">
        <f t="shared" si="0"/>
        <v>74212</v>
      </c>
      <c r="E21" s="1">
        <f t="shared" si="1"/>
        <v>72.47265625</v>
      </c>
    </row>
    <row r="22" spans="1:5" x14ac:dyDescent="0.25">
      <c r="A22" s="1">
        <f>6025</f>
        <v>6025</v>
      </c>
      <c r="B22" s="1">
        <f>0</f>
        <v>0</v>
      </c>
      <c r="C22" s="1">
        <f>3671</f>
        <v>3671</v>
      </c>
      <c r="D22" s="1">
        <f t="shared" si="0"/>
        <v>74212</v>
      </c>
      <c r="E22" s="1">
        <f t="shared" si="1"/>
        <v>72.47265625</v>
      </c>
    </row>
    <row r="23" spans="1:5" x14ac:dyDescent="0.25">
      <c r="A23" s="1">
        <f>6254</f>
        <v>6254</v>
      </c>
      <c r="B23" s="1">
        <f>3</f>
        <v>3</v>
      </c>
      <c r="C23" s="1">
        <f>3877</f>
        <v>3877</v>
      </c>
      <c r="D23" s="1">
        <f t="shared" si="0"/>
        <v>74212</v>
      </c>
      <c r="E23" s="1">
        <f t="shared" si="1"/>
        <v>72.47265625</v>
      </c>
    </row>
    <row r="24" spans="1:5" x14ac:dyDescent="0.25">
      <c r="A24" s="1">
        <f>6547</f>
        <v>6547</v>
      </c>
      <c r="B24" s="1">
        <f>20</f>
        <v>20</v>
      </c>
      <c r="C24" s="1">
        <f>4016</f>
        <v>4016</v>
      </c>
      <c r="D24" s="1">
        <f t="shared" si="0"/>
        <v>74212</v>
      </c>
      <c r="E24" s="1">
        <f t="shared" si="1"/>
        <v>72.47265625</v>
      </c>
    </row>
    <row r="25" spans="1:5" x14ac:dyDescent="0.25">
      <c r="A25" s="1">
        <f>6796</f>
        <v>6796</v>
      </c>
      <c r="B25" s="1">
        <f>0</f>
        <v>0</v>
      </c>
      <c r="C25" s="1">
        <f>4143</f>
        <v>4143</v>
      </c>
      <c r="D25" s="1">
        <f t="shared" si="0"/>
        <v>74212</v>
      </c>
      <c r="E25" s="1">
        <f t="shared" si="1"/>
        <v>72.47265625</v>
      </c>
    </row>
    <row r="26" spans="1:5" x14ac:dyDescent="0.25">
      <c r="A26" s="1">
        <f>7012</f>
        <v>7012</v>
      </c>
      <c r="B26" s="1">
        <f>0</f>
        <v>0</v>
      </c>
      <c r="C26" s="1">
        <f>4339</f>
        <v>4339</v>
      </c>
      <c r="D26" s="1">
        <f t="shared" si="0"/>
        <v>74212</v>
      </c>
      <c r="E26" s="1">
        <f t="shared" si="1"/>
        <v>72.47265625</v>
      </c>
    </row>
    <row r="27" spans="1:5" x14ac:dyDescent="0.25">
      <c r="A27" s="1">
        <f>7258</f>
        <v>7258</v>
      </c>
      <c r="B27" s="1">
        <f>0</f>
        <v>0</v>
      </c>
      <c r="C27" s="1">
        <f>4499</f>
        <v>4499</v>
      </c>
      <c r="D27" s="1">
        <f>74190</f>
        <v>74190</v>
      </c>
      <c r="E27" s="1">
        <f>72.451171875</f>
        <v>72.451171875</v>
      </c>
    </row>
    <row r="28" spans="1:5" x14ac:dyDescent="0.25">
      <c r="A28" s="1">
        <f>7522</f>
        <v>7522</v>
      </c>
      <c r="B28" s="1">
        <f>0</f>
        <v>0</v>
      </c>
      <c r="C28" s="1">
        <f>4671</f>
        <v>4671</v>
      </c>
      <c r="D28" s="1">
        <f>74190</f>
        <v>74190</v>
      </c>
      <c r="E28" s="1">
        <f>72.451171875</f>
        <v>72.451171875</v>
      </c>
    </row>
    <row r="29" spans="1:5" x14ac:dyDescent="0.25">
      <c r="A29" s="1">
        <f>7773</f>
        <v>7773</v>
      </c>
      <c r="B29" s="1">
        <f>5</f>
        <v>5</v>
      </c>
      <c r="C29" s="1">
        <f>4842</f>
        <v>4842</v>
      </c>
      <c r="D29" s="1">
        <f>74190</f>
        <v>74190</v>
      </c>
      <c r="E29" s="1">
        <f>72.451171875</f>
        <v>72.451171875</v>
      </c>
    </row>
    <row r="30" spans="1:5" x14ac:dyDescent="0.25">
      <c r="A30" s="1">
        <f>7985</f>
        <v>7985</v>
      </c>
      <c r="B30" s="1">
        <f>0</f>
        <v>0</v>
      </c>
      <c r="C30" s="1">
        <f>5013</f>
        <v>5013</v>
      </c>
      <c r="D30" s="1">
        <f t="shared" ref="D30:D35" si="2">74186</f>
        <v>74186</v>
      </c>
      <c r="E30" s="1">
        <f t="shared" ref="E30:E35" si="3">72.447265625</f>
        <v>72.447265625</v>
      </c>
    </row>
    <row r="31" spans="1:5" x14ac:dyDescent="0.25">
      <c r="A31" s="1">
        <f>8220</f>
        <v>8220</v>
      </c>
      <c r="B31" s="1">
        <f>0</f>
        <v>0</v>
      </c>
      <c r="C31" s="1">
        <f>5232</f>
        <v>5232</v>
      </c>
      <c r="D31" s="1">
        <f t="shared" si="2"/>
        <v>74186</v>
      </c>
      <c r="E31" s="1">
        <f t="shared" si="3"/>
        <v>72.447265625</v>
      </c>
    </row>
    <row r="32" spans="1:5" x14ac:dyDescent="0.25">
      <c r="A32" s="1">
        <f>8471</f>
        <v>8471</v>
      </c>
      <c r="B32" s="1">
        <f>0</f>
        <v>0</v>
      </c>
      <c r="C32" s="1">
        <f>5420</f>
        <v>5420</v>
      </c>
      <c r="D32" s="1">
        <f t="shared" si="2"/>
        <v>74186</v>
      </c>
      <c r="E32" s="1">
        <f t="shared" si="3"/>
        <v>72.447265625</v>
      </c>
    </row>
    <row r="33" spans="1:5" x14ac:dyDescent="0.25">
      <c r="A33" s="1">
        <f>8700</f>
        <v>8700</v>
      </c>
      <c r="B33" s="1">
        <f>0</f>
        <v>0</v>
      </c>
      <c r="C33" s="1">
        <f>5619</f>
        <v>5619</v>
      </c>
      <c r="D33" s="1">
        <f t="shared" si="2"/>
        <v>74186</v>
      </c>
      <c r="E33" s="1">
        <f t="shared" si="3"/>
        <v>72.447265625</v>
      </c>
    </row>
    <row r="34" spans="1:5" x14ac:dyDescent="0.25">
      <c r="A34" s="1">
        <f>8938</f>
        <v>8938</v>
      </c>
      <c r="B34" s="1">
        <f>0</f>
        <v>0</v>
      </c>
      <c r="C34" s="1">
        <f>5787</f>
        <v>5787</v>
      </c>
      <c r="D34" s="1">
        <f t="shared" si="2"/>
        <v>74186</v>
      </c>
      <c r="E34" s="1">
        <f t="shared" si="3"/>
        <v>72.447265625</v>
      </c>
    </row>
    <row r="35" spans="1:5" x14ac:dyDescent="0.25">
      <c r="A35" s="1">
        <f>9193</f>
        <v>9193</v>
      </c>
      <c r="B35" s="1">
        <f>0</f>
        <v>0</v>
      </c>
      <c r="C35" s="1">
        <f>5929</f>
        <v>5929</v>
      </c>
      <c r="D35" s="1">
        <f t="shared" si="2"/>
        <v>74186</v>
      </c>
      <c r="E35" s="1">
        <f t="shared" si="3"/>
        <v>72.447265625</v>
      </c>
    </row>
    <row r="36" spans="1:5" x14ac:dyDescent="0.25">
      <c r="A36" s="1">
        <f>9432</f>
        <v>9432</v>
      </c>
      <c r="B36" s="1">
        <f>14</f>
        <v>14</v>
      </c>
      <c r="C36" s="1">
        <f>6100</f>
        <v>6100</v>
      </c>
      <c r="D36" s="1">
        <f>74213</f>
        <v>74213</v>
      </c>
      <c r="E36" s="1">
        <f>72.4736328125</f>
        <v>72.4736328125</v>
      </c>
    </row>
    <row r="37" spans="1:5" x14ac:dyDescent="0.25">
      <c r="A37" s="1">
        <f>9646</f>
        <v>9646</v>
      </c>
      <c r="B37" s="1">
        <f>0</f>
        <v>0</v>
      </c>
      <c r="C37" s="1">
        <f>6239</f>
        <v>6239</v>
      </c>
      <c r="D37" s="1">
        <f>76001</f>
        <v>76001</v>
      </c>
      <c r="E37" s="1">
        <f>74.2197265625</f>
        <v>74.2197265625</v>
      </c>
    </row>
    <row r="38" spans="1:5" x14ac:dyDescent="0.25">
      <c r="A38" s="1">
        <f>9883</f>
        <v>9883</v>
      </c>
      <c r="B38" s="1">
        <f>2</f>
        <v>2</v>
      </c>
      <c r="C38" s="1">
        <f>6401</f>
        <v>6401</v>
      </c>
      <c r="D38" s="1">
        <f>76243</f>
        <v>76243</v>
      </c>
      <c r="E38" s="1">
        <f>74.4560546875</f>
        <v>74.4560546875</v>
      </c>
    </row>
    <row r="39" spans="1:5" x14ac:dyDescent="0.25">
      <c r="A39" s="1">
        <f>10148</f>
        <v>10148</v>
      </c>
      <c r="B39" s="1">
        <f t="shared" ref="B39:B60" si="4">0</f>
        <v>0</v>
      </c>
      <c r="C39" s="1">
        <f>6559</f>
        <v>6559</v>
      </c>
      <c r="D39" s="1">
        <f>62701</f>
        <v>62701</v>
      </c>
      <c r="E39" s="1">
        <f>61.2314453125</f>
        <v>61.2314453125</v>
      </c>
    </row>
    <row r="40" spans="1:5" x14ac:dyDescent="0.25">
      <c r="A40" s="1">
        <f>10377</f>
        <v>10377</v>
      </c>
      <c r="B40" s="1">
        <f t="shared" si="4"/>
        <v>0</v>
      </c>
      <c r="C40" s="1">
        <f>6716</f>
        <v>6716</v>
      </c>
      <c r="D40" s="1">
        <f>63480</f>
        <v>63480</v>
      </c>
      <c r="E40" s="1">
        <f>61.9921875</f>
        <v>61.9921875</v>
      </c>
    </row>
    <row r="41" spans="1:5" x14ac:dyDescent="0.25">
      <c r="A41" s="1">
        <f>10671</f>
        <v>10671</v>
      </c>
      <c r="B41" s="1">
        <f t="shared" si="4"/>
        <v>0</v>
      </c>
      <c r="C41" s="1">
        <f>6856</f>
        <v>6856</v>
      </c>
      <c r="D41" s="1">
        <f>63504</f>
        <v>63504</v>
      </c>
      <c r="E41" s="1">
        <f>62.015625</f>
        <v>62.015625</v>
      </c>
    </row>
    <row r="42" spans="1:5" x14ac:dyDescent="0.25">
      <c r="A42" s="1">
        <f>10895</f>
        <v>10895</v>
      </c>
      <c r="B42" s="1">
        <f t="shared" si="4"/>
        <v>0</v>
      </c>
      <c r="C42" s="1">
        <f>7002</f>
        <v>7002</v>
      </c>
      <c r="D42" s="1">
        <f>79256</f>
        <v>79256</v>
      </c>
      <c r="E42" s="1">
        <f>77.3984375</f>
        <v>77.3984375</v>
      </c>
    </row>
    <row r="43" spans="1:5" x14ac:dyDescent="0.25">
      <c r="A43" s="1">
        <f>11153</f>
        <v>11153</v>
      </c>
      <c r="B43" s="1">
        <f t="shared" si="4"/>
        <v>0</v>
      </c>
      <c r="C43" s="1">
        <f>7140</f>
        <v>7140</v>
      </c>
      <c r="D43" s="1">
        <f>79256</f>
        <v>79256</v>
      </c>
      <c r="E43" s="1">
        <f>77.3984375</f>
        <v>77.3984375</v>
      </c>
    </row>
    <row r="44" spans="1:5" x14ac:dyDescent="0.25">
      <c r="A44" s="1">
        <f>11374</f>
        <v>11374</v>
      </c>
      <c r="B44" s="1">
        <f t="shared" si="4"/>
        <v>0</v>
      </c>
      <c r="C44" s="1">
        <f>7296</f>
        <v>7296</v>
      </c>
      <c r="D44" s="1">
        <f>79256</f>
        <v>79256</v>
      </c>
      <c r="E44" s="1">
        <f>77.3984375</f>
        <v>77.3984375</v>
      </c>
    </row>
    <row r="45" spans="1:5" x14ac:dyDescent="0.25">
      <c r="A45" s="1">
        <f>11580</f>
        <v>11580</v>
      </c>
      <c r="B45" s="1">
        <f t="shared" si="4"/>
        <v>0</v>
      </c>
      <c r="C45" s="1">
        <f>7428</f>
        <v>7428</v>
      </c>
      <c r="D45" s="1">
        <f>79256</f>
        <v>79256</v>
      </c>
      <c r="E45" s="1">
        <f>77.3984375</f>
        <v>77.3984375</v>
      </c>
    </row>
    <row r="46" spans="1:5" x14ac:dyDescent="0.25">
      <c r="A46" s="1">
        <f>11820</f>
        <v>11820</v>
      </c>
      <c r="B46" s="1">
        <f t="shared" si="4"/>
        <v>0</v>
      </c>
      <c r="C46" s="1">
        <f>7562</f>
        <v>7562</v>
      </c>
      <c r="D46" s="1">
        <f>79256</f>
        <v>79256</v>
      </c>
      <c r="E46" s="1">
        <f>77.3984375</f>
        <v>77.3984375</v>
      </c>
    </row>
    <row r="47" spans="1:5" x14ac:dyDescent="0.25">
      <c r="A47" s="1">
        <f>12050</f>
        <v>12050</v>
      </c>
      <c r="B47" s="1">
        <f t="shared" si="4"/>
        <v>0</v>
      </c>
      <c r="C47" s="1">
        <f>7715</f>
        <v>7715</v>
      </c>
      <c r="D47" s="1">
        <f>79378</f>
        <v>79378</v>
      </c>
      <c r="E47" s="1">
        <f>77.517578125</f>
        <v>77.517578125</v>
      </c>
    </row>
    <row r="48" spans="1:5" x14ac:dyDescent="0.25">
      <c r="A48" s="1">
        <f>12255</f>
        <v>12255</v>
      </c>
      <c r="B48" s="1">
        <f t="shared" si="4"/>
        <v>0</v>
      </c>
      <c r="C48" s="1">
        <f>7881</f>
        <v>7881</v>
      </c>
      <c r="D48" s="1">
        <f>79692</f>
        <v>79692</v>
      </c>
      <c r="E48" s="1">
        <f>77.82421875</f>
        <v>77.82421875</v>
      </c>
    </row>
    <row r="49" spans="1:5" x14ac:dyDescent="0.25">
      <c r="A49" s="1">
        <f>12476</f>
        <v>12476</v>
      </c>
      <c r="B49" s="1">
        <f t="shared" si="4"/>
        <v>0</v>
      </c>
      <c r="C49" s="1">
        <f>8043</f>
        <v>8043</v>
      </c>
      <c r="D49" s="1">
        <f t="shared" ref="D49:D56" si="5">79868</f>
        <v>79868</v>
      </c>
      <c r="E49" s="1">
        <f t="shared" ref="E49:E56" si="6">77.99609375</f>
        <v>77.99609375</v>
      </c>
    </row>
    <row r="50" spans="1:5" x14ac:dyDescent="0.25">
      <c r="A50" s="1">
        <f>12718</f>
        <v>12718</v>
      </c>
      <c r="B50" s="1">
        <f t="shared" si="4"/>
        <v>0</v>
      </c>
      <c r="C50" s="1">
        <f>8186</f>
        <v>8186</v>
      </c>
      <c r="D50" s="1">
        <f t="shared" si="5"/>
        <v>79868</v>
      </c>
      <c r="E50" s="1">
        <f t="shared" si="6"/>
        <v>77.99609375</v>
      </c>
    </row>
    <row r="51" spans="1:5" x14ac:dyDescent="0.25">
      <c r="A51" s="1">
        <f>12957</f>
        <v>12957</v>
      </c>
      <c r="B51" s="1">
        <f t="shared" si="4"/>
        <v>0</v>
      </c>
      <c r="C51" s="1">
        <f>8358</f>
        <v>8358</v>
      </c>
      <c r="D51" s="1">
        <f t="shared" si="5"/>
        <v>79868</v>
      </c>
      <c r="E51" s="1">
        <f t="shared" si="6"/>
        <v>77.99609375</v>
      </c>
    </row>
    <row r="52" spans="1:5" x14ac:dyDescent="0.25">
      <c r="A52" s="1">
        <f>13201</f>
        <v>13201</v>
      </c>
      <c r="B52" s="1">
        <f t="shared" si="4"/>
        <v>0</v>
      </c>
      <c r="C52" s="1">
        <f>8514</f>
        <v>8514</v>
      </c>
      <c r="D52" s="1">
        <f t="shared" si="5"/>
        <v>79868</v>
      </c>
      <c r="E52" s="1">
        <f t="shared" si="6"/>
        <v>77.99609375</v>
      </c>
    </row>
    <row r="53" spans="1:5" x14ac:dyDescent="0.25">
      <c r="A53" s="1">
        <f>13450</f>
        <v>13450</v>
      </c>
      <c r="B53" s="1">
        <f t="shared" si="4"/>
        <v>0</v>
      </c>
      <c r="C53" s="1">
        <f>8653</f>
        <v>8653</v>
      </c>
      <c r="D53" s="1">
        <f t="shared" si="5"/>
        <v>79868</v>
      </c>
      <c r="E53" s="1">
        <f t="shared" si="6"/>
        <v>77.99609375</v>
      </c>
    </row>
    <row r="54" spans="1:5" x14ac:dyDescent="0.25">
      <c r="A54" s="1">
        <f>13683</f>
        <v>13683</v>
      </c>
      <c r="B54" s="1">
        <f t="shared" si="4"/>
        <v>0</v>
      </c>
      <c r="C54" s="1">
        <f>8812</f>
        <v>8812</v>
      </c>
      <c r="D54" s="1">
        <f t="shared" si="5"/>
        <v>79868</v>
      </c>
      <c r="E54" s="1">
        <f t="shared" si="6"/>
        <v>77.99609375</v>
      </c>
    </row>
    <row r="55" spans="1:5" x14ac:dyDescent="0.25">
      <c r="A55" s="1">
        <f>13928</f>
        <v>13928</v>
      </c>
      <c r="B55" s="1">
        <f t="shared" si="4"/>
        <v>0</v>
      </c>
      <c r="C55" s="1">
        <f>8970</f>
        <v>8970</v>
      </c>
      <c r="D55" s="1">
        <f t="shared" si="5"/>
        <v>79868</v>
      </c>
      <c r="E55" s="1">
        <f t="shared" si="6"/>
        <v>77.99609375</v>
      </c>
    </row>
    <row r="56" spans="1:5" x14ac:dyDescent="0.25">
      <c r="A56" s="1">
        <f>14162</f>
        <v>14162</v>
      </c>
      <c r="B56" s="1">
        <f t="shared" si="4"/>
        <v>0</v>
      </c>
      <c r="C56" s="1">
        <f>9114</f>
        <v>9114</v>
      </c>
      <c r="D56" s="1">
        <f t="shared" si="5"/>
        <v>79868</v>
      </c>
      <c r="E56" s="1">
        <f t="shared" si="6"/>
        <v>77.99609375</v>
      </c>
    </row>
    <row r="57" spans="1:5" x14ac:dyDescent="0.25">
      <c r="A57" s="1">
        <f>14371</f>
        <v>14371</v>
      </c>
      <c r="B57" s="1">
        <f t="shared" si="4"/>
        <v>0</v>
      </c>
      <c r="C57" s="1">
        <f>9283</f>
        <v>9283</v>
      </c>
      <c r="D57" s="1">
        <f>79880</f>
        <v>79880</v>
      </c>
      <c r="E57" s="1">
        <f>78.0078125</f>
        <v>78.0078125</v>
      </c>
    </row>
    <row r="58" spans="1:5" x14ac:dyDescent="0.25">
      <c r="A58" s="1">
        <f>14611</f>
        <v>14611</v>
      </c>
      <c r="B58" s="1">
        <f t="shared" si="4"/>
        <v>0</v>
      </c>
      <c r="C58" s="1">
        <f>9469</f>
        <v>9469</v>
      </c>
      <c r="D58" s="1">
        <f>48962</f>
        <v>48962</v>
      </c>
      <c r="E58" s="1">
        <f>47.814453125</f>
        <v>47.814453125</v>
      </c>
    </row>
    <row r="59" spans="1:5" x14ac:dyDescent="0.25">
      <c r="A59" s="1">
        <f>14851</f>
        <v>14851</v>
      </c>
      <c r="B59" s="1">
        <f t="shared" si="4"/>
        <v>0</v>
      </c>
      <c r="C59" s="1">
        <f>9608</f>
        <v>9608</v>
      </c>
      <c r="D59" s="1">
        <f>49335</f>
        <v>49335</v>
      </c>
      <c r="E59" s="1">
        <f>48.1787109375</f>
        <v>48.1787109375</v>
      </c>
    </row>
    <row r="60" spans="1:5" x14ac:dyDescent="0.25">
      <c r="A60" s="1">
        <f>15084</f>
        <v>15084</v>
      </c>
      <c r="B60" s="1">
        <f t="shared" si="4"/>
        <v>0</v>
      </c>
      <c r="C60" s="1">
        <f>9795</f>
        <v>9795</v>
      </c>
      <c r="D60" s="1">
        <f>49335</f>
        <v>49335</v>
      </c>
      <c r="E60" s="1">
        <f>48.1787109375</f>
        <v>48.1787109375</v>
      </c>
    </row>
    <row r="61" spans="1:5" x14ac:dyDescent="0.25">
      <c r="A61" s="1">
        <f>15356</f>
        <v>15356</v>
      </c>
      <c r="B61" s="1">
        <f>2</f>
        <v>2</v>
      </c>
      <c r="C61" s="1">
        <f>9960</f>
        <v>9960</v>
      </c>
      <c r="D61" s="1">
        <f t="shared" ref="D61:D73" si="7">65213</f>
        <v>65213</v>
      </c>
      <c r="E61" s="1">
        <f t="shared" ref="E61:E73" si="8">63.6845703125</f>
        <v>63.6845703125</v>
      </c>
    </row>
    <row r="62" spans="1:5" x14ac:dyDescent="0.25">
      <c r="A62" s="1">
        <f>15632</f>
        <v>15632</v>
      </c>
      <c r="B62" s="1">
        <f>4</f>
        <v>4</v>
      </c>
      <c r="C62" s="1">
        <f>10109</f>
        <v>10109</v>
      </c>
      <c r="D62" s="1">
        <f t="shared" si="7"/>
        <v>65213</v>
      </c>
      <c r="E62" s="1">
        <f t="shared" si="8"/>
        <v>63.6845703125</v>
      </c>
    </row>
    <row r="63" spans="1:5" x14ac:dyDescent="0.25">
      <c r="A63" s="1">
        <f>15893</f>
        <v>15893</v>
      </c>
      <c r="B63" s="1">
        <f>5</f>
        <v>5</v>
      </c>
      <c r="C63" s="1">
        <f>10270</f>
        <v>10270</v>
      </c>
      <c r="D63" s="1">
        <f t="shared" si="7"/>
        <v>65213</v>
      </c>
      <c r="E63" s="1">
        <f t="shared" si="8"/>
        <v>63.6845703125</v>
      </c>
    </row>
    <row r="64" spans="1:5" x14ac:dyDescent="0.25">
      <c r="A64" s="1">
        <f>16156</f>
        <v>16156</v>
      </c>
      <c r="B64" s="1">
        <f>8</f>
        <v>8</v>
      </c>
      <c r="C64" s="1">
        <f>10449</f>
        <v>10449</v>
      </c>
      <c r="D64" s="1">
        <f t="shared" si="7"/>
        <v>65213</v>
      </c>
      <c r="E64" s="1">
        <f t="shared" si="8"/>
        <v>63.6845703125</v>
      </c>
    </row>
    <row r="65" spans="1:5" x14ac:dyDescent="0.25">
      <c r="A65" s="1">
        <f>16428</f>
        <v>16428</v>
      </c>
      <c r="B65" s="1">
        <f>4</f>
        <v>4</v>
      </c>
      <c r="C65" s="1">
        <f>10595</f>
        <v>10595</v>
      </c>
      <c r="D65" s="1">
        <f t="shared" si="7"/>
        <v>65213</v>
      </c>
      <c r="E65" s="1">
        <f t="shared" si="8"/>
        <v>63.6845703125</v>
      </c>
    </row>
    <row r="66" spans="1:5" x14ac:dyDescent="0.25">
      <c r="A66" s="1">
        <f>16663</f>
        <v>16663</v>
      </c>
      <c r="B66" s="1">
        <f>5</f>
        <v>5</v>
      </c>
      <c r="C66" s="1">
        <f>10740</f>
        <v>10740</v>
      </c>
      <c r="D66" s="1">
        <f t="shared" si="7"/>
        <v>65213</v>
      </c>
      <c r="E66" s="1">
        <f t="shared" si="8"/>
        <v>63.6845703125</v>
      </c>
    </row>
    <row r="67" spans="1:5" x14ac:dyDescent="0.25">
      <c r="A67" s="1">
        <f>16916</f>
        <v>16916</v>
      </c>
      <c r="B67" s="1">
        <f>0</f>
        <v>0</v>
      </c>
      <c r="C67" s="1">
        <f>10906</f>
        <v>10906</v>
      </c>
      <c r="D67" s="1">
        <f t="shared" si="7"/>
        <v>65213</v>
      </c>
      <c r="E67" s="1">
        <f t="shared" si="8"/>
        <v>63.6845703125</v>
      </c>
    </row>
    <row r="68" spans="1:5" x14ac:dyDescent="0.25">
      <c r="A68" s="1">
        <f>17129</f>
        <v>17129</v>
      </c>
      <c r="B68" s="1">
        <f>0</f>
        <v>0</v>
      </c>
      <c r="C68" s="1">
        <f>11052</f>
        <v>11052</v>
      </c>
      <c r="D68" s="1">
        <f t="shared" si="7"/>
        <v>65213</v>
      </c>
      <c r="E68" s="1">
        <f t="shared" si="8"/>
        <v>63.6845703125</v>
      </c>
    </row>
    <row r="69" spans="1:5" x14ac:dyDescent="0.25">
      <c r="A69" s="1">
        <f>17366</f>
        <v>17366</v>
      </c>
      <c r="B69" s="1">
        <f>0</f>
        <v>0</v>
      </c>
      <c r="C69" s="1">
        <f>11213</f>
        <v>11213</v>
      </c>
      <c r="D69" s="1">
        <f t="shared" si="7"/>
        <v>65213</v>
      </c>
      <c r="E69" s="1">
        <f t="shared" si="8"/>
        <v>63.6845703125</v>
      </c>
    </row>
    <row r="70" spans="1:5" x14ac:dyDescent="0.25">
      <c r="A70" s="1">
        <f>17611</f>
        <v>17611</v>
      </c>
      <c r="B70" s="1">
        <f>0</f>
        <v>0</v>
      </c>
      <c r="C70" s="1">
        <f>11361</f>
        <v>11361</v>
      </c>
      <c r="D70" s="1">
        <f t="shared" si="7"/>
        <v>65213</v>
      </c>
      <c r="E70" s="1">
        <f t="shared" si="8"/>
        <v>63.6845703125</v>
      </c>
    </row>
    <row r="71" spans="1:5" x14ac:dyDescent="0.25">
      <c r="A71" s="1">
        <f>17875</f>
        <v>17875</v>
      </c>
      <c r="B71" s="1">
        <f>0</f>
        <v>0</v>
      </c>
      <c r="C71" s="1">
        <f>11518</f>
        <v>11518</v>
      </c>
      <c r="D71" s="1">
        <f t="shared" si="7"/>
        <v>65213</v>
      </c>
      <c r="E71" s="1">
        <f t="shared" si="8"/>
        <v>63.6845703125</v>
      </c>
    </row>
    <row r="72" spans="1:5" x14ac:dyDescent="0.25">
      <c r="A72" s="1">
        <f>18105</f>
        <v>18105</v>
      </c>
      <c r="B72" s="1">
        <f>0</f>
        <v>0</v>
      </c>
      <c r="C72" s="1">
        <f>11698</f>
        <v>11698</v>
      </c>
      <c r="D72" s="1">
        <f t="shared" si="7"/>
        <v>65213</v>
      </c>
      <c r="E72" s="1">
        <f t="shared" si="8"/>
        <v>63.6845703125</v>
      </c>
    </row>
    <row r="73" spans="1:5" x14ac:dyDescent="0.25">
      <c r="A73" s="1">
        <f>18363</f>
        <v>18363</v>
      </c>
      <c r="B73" s="1">
        <f>2</f>
        <v>2</v>
      </c>
      <c r="C73" s="1">
        <f>11853</f>
        <v>11853</v>
      </c>
      <c r="D73" s="1">
        <f t="shared" si="7"/>
        <v>65213</v>
      </c>
      <c r="E73" s="1">
        <f t="shared" si="8"/>
        <v>63.6845703125</v>
      </c>
    </row>
    <row r="74" spans="1:5" x14ac:dyDescent="0.25">
      <c r="A74" s="1">
        <f>18598</f>
        <v>18598</v>
      </c>
      <c r="B74" s="1">
        <f>3</f>
        <v>3</v>
      </c>
      <c r="C74" s="1">
        <f>12003</f>
        <v>12003</v>
      </c>
      <c r="D74" s="1">
        <f>80785</f>
        <v>80785</v>
      </c>
      <c r="E74" s="1">
        <f>78.8916015625</f>
        <v>78.8916015625</v>
      </c>
    </row>
    <row r="75" spans="1:5" x14ac:dyDescent="0.25">
      <c r="A75" s="1">
        <f>18877</f>
        <v>18877</v>
      </c>
      <c r="B75" s="1">
        <f>5</f>
        <v>5</v>
      </c>
      <c r="C75" s="1">
        <f>12177</f>
        <v>12177</v>
      </c>
      <c r="D75" s="1">
        <f t="shared" ref="D75:D93" si="9">80931</f>
        <v>80931</v>
      </c>
      <c r="E75" s="1">
        <f t="shared" ref="E75:E93" si="10">79.0341796875</f>
        <v>79.0341796875</v>
      </c>
    </row>
    <row r="76" spans="1:5" x14ac:dyDescent="0.25">
      <c r="A76" s="1">
        <f>19105</f>
        <v>19105</v>
      </c>
      <c r="B76" s="1">
        <f>3</f>
        <v>3</v>
      </c>
      <c r="C76" s="1">
        <f>12322</f>
        <v>12322</v>
      </c>
      <c r="D76" s="1">
        <f t="shared" si="9"/>
        <v>80931</v>
      </c>
      <c r="E76" s="1">
        <f t="shared" si="10"/>
        <v>79.0341796875</v>
      </c>
    </row>
    <row r="77" spans="1:5" x14ac:dyDescent="0.25">
      <c r="A77" s="1">
        <f>19398</f>
        <v>19398</v>
      </c>
      <c r="B77" s="1">
        <f>2</f>
        <v>2</v>
      </c>
      <c r="C77" s="1">
        <f>12476</f>
        <v>12476</v>
      </c>
      <c r="D77" s="1">
        <f t="shared" si="9"/>
        <v>80931</v>
      </c>
      <c r="E77" s="1">
        <f t="shared" si="10"/>
        <v>79.0341796875</v>
      </c>
    </row>
    <row r="78" spans="1:5" x14ac:dyDescent="0.25">
      <c r="A78" s="1">
        <f>19655</f>
        <v>19655</v>
      </c>
      <c r="B78" s="1">
        <f t="shared" ref="B78:B88" si="11">0</f>
        <v>0</v>
      </c>
      <c r="C78" s="1">
        <f>12631</f>
        <v>12631</v>
      </c>
      <c r="D78" s="1">
        <f t="shared" si="9"/>
        <v>80931</v>
      </c>
      <c r="E78" s="1">
        <f t="shared" si="10"/>
        <v>79.0341796875</v>
      </c>
    </row>
    <row r="79" spans="1:5" x14ac:dyDescent="0.25">
      <c r="A79" s="1">
        <f>19894</f>
        <v>19894</v>
      </c>
      <c r="B79" s="1">
        <f t="shared" si="11"/>
        <v>0</v>
      </c>
      <c r="C79" s="1">
        <f>12798</f>
        <v>12798</v>
      </c>
      <c r="D79" s="1">
        <f t="shared" si="9"/>
        <v>80931</v>
      </c>
      <c r="E79" s="1">
        <f t="shared" si="10"/>
        <v>79.0341796875</v>
      </c>
    </row>
    <row r="80" spans="1:5" x14ac:dyDescent="0.25">
      <c r="A80" s="1">
        <f>20127</f>
        <v>20127</v>
      </c>
      <c r="B80" s="1">
        <f t="shared" si="11"/>
        <v>0</v>
      </c>
      <c r="C80" s="1">
        <f>12971</f>
        <v>12971</v>
      </c>
      <c r="D80" s="1">
        <f t="shared" si="9"/>
        <v>80931</v>
      </c>
      <c r="E80" s="1">
        <f t="shared" si="10"/>
        <v>79.0341796875</v>
      </c>
    </row>
    <row r="81" spans="1:5" x14ac:dyDescent="0.25">
      <c r="A81" s="1">
        <f>20368</f>
        <v>20368</v>
      </c>
      <c r="B81" s="1">
        <f t="shared" si="11"/>
        <v>0</v>
      </c>
      <c r="C81" s="1">
        <f>13126</f>
        <v>13126</v>
      </c>
      <c r="D81" s="1">
        <f t="shared" si="9"/>
        <v>80931</v>
      </c>
      <c r="E81" s="1">
        <f t="shared" si="10"/>
        <v>79.0341796875</v>
      </c>
    </row>
    <row r="82" spans="1:5" x14ac:dyDescent="0.25">
      <c r="A82" s="1">
        <f>20622</f>
        <v>20622</v>
      </c>
      <c r="B82" s="1">
        <f t="shared" si="11"/>
        <v>0</v>
      </c>
      <c r="C82" s="1">
        <f>13280</f>
        <v>13280</v>
      </c>
      <c r="D82" s="1">
        <f t="shared" si="9"/>
        <v>80931</v>
      </c>
      <c r="E82" s="1">
        <f t="shared" si="10"/>
        <v>79.0341796875</v>
      </c>
    </row>
    <row r="83" spans="1:5" x14ac:dyDescent="0.25">
      <c r="A83" s="1">
        <f>20865</f>
        <v>20865</v>
      </c>
      <c r="B83" s="1">
        <f t="shared" si="11"/>
        <v>0</v>
      </c>
      <c r="C83" s="1">
        <f>13416</f>
        <v>13416</v>
      </c>
      <c r="D83" s="1">
        <f t="shared" si="9"/>
        <v>80931</v>
      </c>
      <c r="E83" s="1">
        <f t="shared" si="10"/>
        <v>79.0341796875</v>
      </c>
    </row>
    <row r="84" spans="1:5" x14ac:dyDescent="0.25">
      <c r="A84" s="1">
        <f>21136</f>
        <v>21136</v>
      </c>
      <c r="B84" s="1">
        <f t="shared" si="11"/>
        <v>0</v>
      </c>
      <c r="C84" s="1">
        <f>13592</f>
        <v>13592</v>
      </c>
      <c r="D84" s="1">
        <f t="shared" si="9"/>
        <v>80931</v>
      </c>
      <c r="E84" s="1">
        <f t="shared" si="10"/>
        <v>79.0341796875</v>
      </c>
    </row>
    <row r="85" spans="1:5" x14ac:dyDescent="0.25">
      <c r="A85" s="1">
        <f>21392</f>
        <v>21392</v>
      </c>
      <c r="B85" s="1">
        <f t="shared" si="11"/>
        <v>0</v>
      </c>
      <c r="C85" s="1">
        <f>13780</f>
        <v>13780</v>
      </c>
      <c r="D85" s="1">
        <f t="shared" si="9"/>
        <v>80931</v>
      </c>
      <c r="E85" s="1">
        <f t="shared" si="10"/>
        <v>79.0341796875</v>
      </c>
    </row>
    <row r="86" spans="1:5" x14ac:dyDescent="0.25">
      <c r="A86" s="1">
        <f>21650</f>
        <v>21650</v>
      </c>
      <c r="B86" s="1">
        <f t="shared" si="11"/>
        <v>0</v>
      </c>
      <c r="C86" s="1">
        <f>13920</f>
        <v>13920</v>
      </c>
      <c r="D86" s="1">
        <f t="shared" si="9"/>
        <v>80931</v>
      </c>
      <c r="E86" s="1">
        <f t="shared" si="10"/>
        <v>79.0341796875</v>
      </c>
    </row>
    <row r="87" spans="1:5" x14ac:dyDescent="0.25">
      <c r="A87" s="1">
        <f>21891</f>
        <v>21891</v>
      </c>
      <c r="B87" s="1">
        <f t="shared" si="11"/>
        <v>0</v>
      </c>
      <c r="C87" s="1">
        <f>14098</f>
        <v>14098</v>
      </c>
      <c r="D87" s="1">
        <f t="shared" si="9"/>
        <v>80931</v>
      </c>
      <c r="E87" s="1">
        <f t="shared" si="10"/>
        <v>79.0341796875</v>
      </c>
    </row>
    <row r="88" spans="1:5" x14ac:dyDescent="0.25">
      <c r="A88" s="1">
        <f>22143</f>
        <v>22143</v>
      </c>
      <c r="B88" s="1">
        <f t="shared" si="11"/>
        <v>0</v>
      </c>
      <c r="C88" s="1">
        <f>14237</f>
        <v>14237</v>
      </c>
      <c r="D88" s="1">
        <f t="shared" si="9"/>
        <v>80931</v>
      </c>
      <c r="E88" s="1">
        <f t="shared" si="10"/>
        <v>79.0341796875</v>
      </c>
    </row>
    <row r="89" spans="1:5" x14ac:dyDescent="0.25">
      <c r="A89" s="1">
        <f>22394</f>
        <v>22394</v>
      </c>
      <c r="B89" s="1">
        <f>2</f>
        <v>2</v>
      </c>
      <c r="C89" s="1">
        <f>14383</f>
        <v>14383</v>
      </c>
      <c r="D89" s="1">
        <f t="shared" si="9"/>
        <v>80931</v>
      </c>
      <c r="E89" s="1">
        <f t="shared" si="10"/>
        <v>79.0341796875</v>
      </c>
    </row>
    <row r="90" spans="1:5" x14ac:dyDescent="0.25">
      <c r="A90" s="1">
        <f>22608</f>
        <v>22608</v>
      </c>
      <c r="B90" s="1">
        <f t="shared" ref="B90:B120" si="12">0</f>
        <v>0</v>
      </c>
      <c r="C90" s="1">
        <f>14537</f>
        <v>14537</v>
      </c>
      <c r="D90" s="1">
        <f t="shared" si="9"/>
        <v>80931</v>
      </c>
      <c r="E90" s="1">
        <f t="shared" si="10"/>
        <v>79.0341796875</v>
      </c>
    </row>
    <row r="91" spans="1:5" x14ac:dyDescent="0.25">
      <c r="A91" s="1">
        <f>22844</f>
        <v>22844</v>
      </c>
      <c r="B91" s="1">
        <f t="shared" si="12"/>
        <v>0</v>
      </c>
      <c r="C91" s="1">
        <f>14681</f>
        <v>14681</v>
      </c>
      <c r="D91" s="1">
        <f t="shared" si="9"/>
        <v>80931</v>
      </c>
      <c r="E91" s="1">
        <f t="shared" si="10"/>
        <v>79.0341796875</v>
      </c>
    </row>
    <row r="92" spans="1:5" x14ac:dyDescent="0.25">
      <c r="A92" s="1">
        <f>23086</f>
        <v>23086</v>
      </c>
      <c r="B92" s="1">
        <f t="shared" si="12"/>
        <v>0</v>
      </c>
      <c r="C92" s="1">
        <f>14837</f>
        <v>14837</v>
      </c>
      <c r="D92" s="1">
        <f t="shared" si="9"/>
        <v>80931</v>
      </c>
      <c r="E92" s="1">
        <f t="shared" si="10"/>
        <v>79.0341796875</v>
      </c>
    </row>
    <row r="93" spans="1:5" x14ac:dyDescent="0.25">
      <c r="A93" s="1">
        <f>23318</f>
        <v>23318</v>
      </c>
      <c r="B93" s="1">
        <f t="shared" si="12"/>
        <v>0</v>
      </c>
      <c r="C93" s="1">
        <f>15000</f>
        <v>15000</v>
      </c>
      <c r="D93" s="1">
        <f t="shared" si="9"/>
        <v>80931</v>
      </c>
      <c r="E93" s="1">
        <f t="shared" si="10"/>
        <v>79.0341796875</v>
      </c>
    </row>
    <row r="94" spans="1:5" x14ac:dyDescent="0.25">
      <c r="A94" s="1">
        <f>23563</f>
        <v>23563</v>
      </c>
      <c r="B94" s="1">
        <f t="shared" si="12"/>
        <v>0</v>
      </c>
      <c r="C94" s="1">
        <f>15213</f>
        <v>15213</v>
      </c>
      <c r="D94" s="1">
        <f>80943</f>
        <v>80943</v>
      </c>
      <c r="E94" s="1">
        <f>79.0458984375</f>
        <v>79.0458984375</v>
      </c>
    </row>
    <row r="95" spans="1:5" x14ac:dyDescent="0.25">
      <c r="A95" s="1">
        <f>23781</f>
        <v>23781</v>
      </c>
      <c r="B95" s="1">
        <f t="shared" si="12"/>
        <v>0</v>
      </c>
      <c r="C95" s="1">
        <f>15374</f>
        <v>15374</v>
      </c>
      <c r="D95" s="1">
        <f>81177</f>
        <v>81177</v>
      </c>
      <c r="E95" s="1">
        <f>79.2744140625</f>
        <v>79.2744140625</v>
      </c>
    </row>
    <row r="96" spans="1:5" x14ac:dyDescent="0.25">
      <c r="A96" s="1">
        <f>24048</f>
        <v>24048</v>
      </c>
      <c r="B96" s="1">
        <f t="shared" si="12"/>
        <v>0</v>
      </c>
      <c r="C96" s="1">
        <f>15567</f>
        <v>15567</v>
      </c>
      <c r="D96" s="1">
        <f>81177</f>
        <v>81177</v>
      </c>
      <c r="E96" s="1">
        <f>79.2744140625</f>
        <v>79.2744140625</v>
      </c>
    </row>
    <row r="97" spans="1:5" x14ac:dyDescent="0.25">
      <c r="A97" s="1">
        <f>24308</f>
        <v>24308</v>
      </c>
      <c r="B97" s="1">
        <f t="shared" si="12"/>
        <v>0</v>
      </c>
      <c r="C97" s="1">
        <f>15733</f>
        <v>15733</v>
      </c>
      <c r="D97" s="1">
        <f>81379</f>
        <v>81379</v>
      </c>
      <c r="E97" s="1">
        <f>79.4716796875</f>
        <v>79.4716796875</v>
      </c>
    </row>
    <row r="98" spans="1:5" x14ac:dyDescent="0.25">
      <c r="A98" s="1">
        <f>24544</f>
        <v>24544</v>
      </c>
      <c r="B98" s="1">
        <f t="shared" si="12"/>
        <v>0</v>
      </c>
      <c r="C98" s="1">
        <f>15894</f>
        <v>15894</v>
      </c>
      <c r="D98" s="1">
        <f>81425</f>
        <v>81425</v>
      </c>
      <c r="E98" s="1">
        <f>79.5166015625</f>
        <v>79.5166015625</v>
      </c>
    </row>
    <row r="99" spans="1:5" x14ac:dyDescent="0.25">
      <c r="A99" s="1">
        <f>24794</f>
        <v>24794</v>
      </c>
      <c r="B99" s="1">
        <f t="shared" si="12"/>
        <v>0</v>
      </c>
      <c r="C99" s="1">
        <f>16042</f>
        <v>16042</v>
      </c>
      <c r="D99" s="1">
        <f>81463</f>
        <v>81463</v>
      </c>
      <c r="E99" s="1">
        <f>79.5537109375</f>
        <v>79.5537109375</v>
      </c>
    </row>
    <row r="100" spans="1:5" x14ac:dyDescent="0.25">
      <c r="A100" s="1">
        <f>25029</f>
        <v>25029</v>
      </c>
      <c r="B100" s="1">
        <f t="shared" si="12"/>
        <v>0</v>
      </c>
      <c r="C100" s="1">
        <f>16213</f>
        <v>16213</v>
      </c>
      <c r="D100" s="1">
        <f>81479</f>
        <v>81479</v>
      </c>
      <c r="E100" s="1">
        <f>79.5693359375</f>
        <v>79.5693359375</v>
      </c>
    </row>
    <row r="101" spans="1:5" x14ac:dyDescent="0.25">
      <c r="A101" s="1">
        <f>25259</f>
        <v>25259</v>
      </c>
      <c r="B101" s="1">
        <f t="shared" si="12"/>
        <v>0</v>
      </c>
      <c r="C101" s="1">
        <f>16396</f>
        <v>16396</v>
      </c>
      <c r="D101" s="1">
        <f>81495</f>
        <v>81495</v>
      </c>
      <c r="E101" s="1">
        <f>79.5849609375</f>
        <v>79.5849609375</v>
      </c>
    </row>
    <row r="102" spans="1:5" x14ac:dyDescent="0.25">
      <c r="A102" s="1">
        <f>25509</f>
        <v>25509</v>
      </c>
      <c r="B102" s="1">
        <f t="shared" si="12"/>
        <v>0</v>
      </c>
      <c r="C102" s="1">
        <f>16547</f>
        <v>16547</v>
      </c>
      <c r="D102" s="1">
        <f>81513</f>
        <v>81513</v>
      </c>
      <c r="E102" s="1">
        <f>79.6025390625</f>
        <v>79.6025390625</v>
      </c>
    </row>
    <row r="103" spans="1:5" x14ac:dyDescent="0.25">
      <c r="A103" s="1">
        <f>25747</f>
        <v>25747</v>
      </c>
      <c r="B103" s="1">
        <f t="shared" si="12"/>
        <v>0</v>
      </c>
      <c r="C103" s="1">
        <f>16746</f>
        <v>16746</v>
      </c>
      <c r="D103" s="1">
        <f>81509</f>
        <v>81509</v>
      </c>
      <c r="E103" s="1">
        <f>79.5986328125</f>
        <v>79.5986328125</v>
      </c>
    </row>
    <row r="104" spans="1:5" x14ac:dyDescent="0.25">
      <c r="A104" s="1">
        <f>25971</f>
        <v>25971</v>
      </c>
      <c r="B104" s="1">
        <f t="shared" si="12"/>
        <v>0</v>
      </c>
      <c r="C104" s="1">
        <f>16906</f>
        <v>16906</v>
      </c>
      <c r="D104" s="1">
        <f t="shared" ref="D104:D110" si="13">81521</f>
        <v>81521</v>
      </c>
      <c r="E104" s="1">
        <f t="shared" ref="E104:E110" si="14">79.6103515625</f>
        <v>79.6103515625</v>
      </c>
    </row>
    <row r="105" spans="1:5" x14ac:dyDescent="0.25">
      <c r="A105" s="1">
        <f>26191</f>
        <v>26191</v>
      </c>
      <c r="B105" s="1">
        <f t="shared" si="12"/>
        <v>0</v>
      </c>
      <c r="C105" s="1">
        <f>17046</f>
        <v>17046</v>
      </c>
      <c r="D105" s="1">
        <f t="shared" si="13"/>
        <v>81521</v>
      </c>
      <c r="E105" s="1">
        <f t="shared" si="14"/>
        <v>79.6103515625</v>
      </c>
    </row>
    <row r="106" spans="1:5" x14ac:dyDescent="0.25">
      <c r="A106" s="1">
        <f>26434</f>
        <v>26434</v>
      </c>
      <c r="B106" s="1">
        <f t="shared" si="12"/>
        <v>0</v>
      </c>
      <c r="C106" s="1">
        <f>17211</f>
        <v>17211</v>
      </c>
      <c r="D106" s="1">
        <f t="shared" si="13"/>
        <v>81521</v>
      </c>
      <c r="E106" s="1">
        <f t="shared" si="14"/>
        <v>79.6103515625</v>
      </c>
    </row>
    <row r="107" spans="1:5" x14ac:dyDescent="0.25">
      <c r="A107" s="1">
        <f>26633</f>
        <v>26633</v>
      </c>
      <c r="B107" s="1">
        <f t="shared" si="12"/>
        <v>0</v>
      </c>
      <c r="C107" s="1">
        <f>17350</f>
        <v>17350</v>
      </c>
      <c r="D107" s="1">
        <f t="shared" si="13"/>
        <v>81521</v>
      </c>
      <c r="E107" s="1">
        <f t="shared" si="14"/>
        <v>79.6103515625</v>
      </c>
    </row>
    <row r="108" spans="1:5" x14ac:dyDescent="0.25">
      <c r="A108" s="1">
        <f>26885</f>
        <v>26885</v>
      </c>
      <c r="B108" s="1">
        <f t="shared" si="12"/>
        <v>0</v>
      </c>
      <c r="C108" s="1">
        <f>17521</f>
        <v>17521</v>
      </c>
      <c r="D108" s="1">
        <f t="shared" si="13"/>
        <v>81521</v>
      </c>
      <c r="E108" s="1">
        <f t="shared" si="14"/>
        <v>79.6103515625</v>
      </c>
    </row>
    <row r="109" spans="1:5" x14ac:dyDescent="0.25">
      <c r="A109" s="1">
        <f>27129</f>
        <v>27129</v>
      </c>
      <c r="B109" s="1">
        <f t="shared" si="12"/>
        <v>0</v>
      </c>
      <c r="C109" s="1">
        <f>17661</f>
        <v>17661</v>
      </c>
      <c r="D109" s="1">
        <f t="shared" si="13"/>
        <v>81521</v>
      </c>
      <c r="E109" s="1">
        <f t="shared" si="14"/>
        <v>79.6103515625</v>
      </c>
    </row>
    <row r="110" spans="1:5" x14ac:dyDescent="0.25">
      <c r="A110" s="1">
        <f>27357</f>
        <v>27357</v>
      </c>
      <c r="B110" s="1">
        <f t="shared" si="12"/>
        <v>0</v>
      </c>
      <c r="C110" s="1">
        <f>17818</f>
        <v>17818</v>
      </c>
      <c r="D110" s="1">
        <f t="shared" si="13"/>
        <v>81521</v>
      </c>
      <c r="E110" s="1">
        <f t="shared" si="14"/>
        <v>79.6103515625</v>
      </c>
    </row>
    <row r="111" spans="1:5" x14ac:dyDescent="0.25">
      <c r="A111" s="1">
        <f>27581</f>
        <v>27581</v>
      </c>
      <c r="B111" s="1">
        <f t="shared" si="12"/>
        <v>0</v>
      </c>
      <c r="C111" s="1">
        <f>17987</f>
        <v>17987</v>
      </c>
      <c r="D111" s="1">
        <f>97083</f>
        <v>97083</v>
      </c>
      <c r="E111" s="1">
        <f>94.8076171875</f>
        <v>94.8076171875</v>
      </c>
    </row>
    <row r="112" spans="1:5" x14ac:dyDescent="0.25">
      <c r="A112" s="1">
        <f>27836</f>
        <v>27836</v>
      </c>
      <c r="B112" s="1">
        <f t="shared" si="12"/>
        <v>0</v>
      </c>
      <c r="C112" s="1">
        <f>18132</f>
        <v>18132</v>
      </c>
      <c r="D112" s="1">
        <f>65575</f>
        <v>65575</v>
      </c>
      <c r="E112" s="1">
        <f>64.0380859375</f>
        <v>64.0380859375</v>
      </c>
    </row>
    <row r="113" spans="1:5" x14ac:dyDescent="0.25">
      <c r="A113" s="1">
        <f>28063</f>
        <v>28063</v>
      </c>
      <c r="B113" s="1">
        <f t="shared" si="12"/>
        <v>0</v>
      </c>
      <c r="C113" s="1">
        <f>18282</f>
        <v>18282</v>
      </c>
      <c r="D113" s="1">
        <f>81147</f>
        <v>81147</v>
      </c>
      <c r="E113" s="1">
        <f>79.2451171875</f>
        <v>79.2451171875</v>
      </c>
    </row>
    <row r="114" spans="1:5" x14ac:dyDescent="0.25">
      <c r="A114" s="1">
        <f>28309</f>
        <v>28309</v>
      </c>
      <c r="B114" s="1">
        <f t="shared" si="12"/>
        <v>0</v>
      </c>
      <c r="C114" s="1">
        <f>18430</f>
        <v>18430</v>
      </c>
      <c r="D114" s="1">
        <f>81101</f>
        <v>81101</v>
      </c>
      <c r="E114" s="1">
        <f>79.2001953125</f>
        <v>79.2001953125</v>
      </c>
    </row>
    <row r="115" spans="1:5" x14ac:dyDescent="0.25">
      <c r="A115" s="1">
        <f>28554</f>
        <v>28554</v>
      </c>
      <c r="B115" s="1">
        <f t="shared" si="12"/>
        <v>0</v>
      </c>
      <c r="C115" s="1">
        <f>18602</f>
        <v>18602</v>
      </c>
      <c r="D115" s="1">
        <f>81059</f>
        <v>81059</v>
      </c>
      <c r="E115" s="1">
        <f>79.1591796875</f>
        <v>79.1591796875</v>
      </c>
    </row>
    <row r="116" spans="1:5" x14ac:dyDescent="0.25">
      <c r="A116" s="1">
        <f>28772</f>
        <v>28772</v>
      </c>
      <c r="B116" s="1">
        <f t="shared" si="12"/>
        <v>0</v>
      </c>
      <c r="C116" s="1">
        <f>18775</f>
        <v>18775</v>
      </c>
      <c r="D116" s="1">
        <f>81039</f>
        <v>81039</v>
      </c>
      <c r="E116" s="1">
        <f>79.1396484375</f>
        <v>79.1396484375</v>
      </c>
    </row>
    <row r="117" spans="1:5" x14ac:dyDescent="0.25">
      <c r="A117" s="1">
        <f>29035</f>
        <v>29035</v>
      </c>
      <c r="B117" s="1">
        <f t="shared" si="12"/>
        <v>0</v>
      </c>
      <c r="C117" s="1">
        <f>18936</f>
        <v>18936</v>
      </c>
      <c r="D117" s="1">
        <f>81025</f>
        <v>81025</v>
      </c>
      <c r="E117" s="1">
        <f>79.1259765625</f>
        <v>79.1259765625</v>
      </c>
    </row>
    <row r="118" spans="1:5" x14ac:dyDescent="0.25">
      <c r="A118" s="1">
        <f>29270</f>
        <v>29270</v>
      </c>
      <c r="B118" s="1">
        <f t="shared" si="12"/>
        <v>0</v>
      </c>
      <c r="C118" s="1">
        <f>19099</f>
        <v>19099</v>
      </c>
      <c r="D118" s="1">
        <f>81029</f>
        <v>81029</v>
      </c>
      <c r="E118" s="1">
        <f>79.1298828125</f>
        <v>79.1298828125</v>
      </c>
    </row>
    <row r="119" spans="1:5" x14ac:dyDescent="0.25">
      <c r="A119" s="1">
        <f>29531</f>
        <v>29531</v>
      </c>
      <c r="B119" s="1">
        <f t="shared" si="12"/>
        <v>0</v>
      </c>
      <c r="C119" s="1">
        <f>19264</f>
        <v>19264</v>
      </c>
      <c r="D119" s="1">
        <f>81031</f>
        <v>81031</v>
      </c>
      <c r="E119" s="1">
        <f>79.1318359375</f>
        <v>79.1318359375</v>
      </c>
    </row>
    <row r="120" spans="1:5" x14ac:dyDescent="0.25">
      <c r="A120" s="1">
        <f>29773</f>
        <v>29773</v>
      </c>
      <c r="B120" s="1">
        <f t="shared" si="12"/>
        <v>0</v>
      </c>
      <c r="C120" s="1">
        <f>19419</f>
        <v>19419</v>
      </c>
      <c r="D120" s="1">
        <f>81037</f>
        <v>81037</v>
      </c>
      <c r="E120" s="1">
        <f>79.1376953125</f>
        <v>79.1376953125</v>
      </c>
    </row>
    <row r="121" spans="1:5" x14ac:dyDescent="0.25">
      <c r="A121" s="1">
        <f>30054</f>
        <v>30054</v>
      </c>
      <c r="B121" s="1">
        <f>6</f>
        <v>6</v>
      </c>
      <c r="C121" s="1">
        <f>19582</f>
        <v>19582</v>
      </c>
      <c r="D121" s="1">
        <f t="shared" ref="D121:D129" si="15">81039</f>
        <v>81039</v>
      </c>
      <c r="E121" s="1">
        <f t="shared" ref="E121:E129" si="16">79.1396484375</f>
        <v>79.1396484375</v>
      </c>
    </row>
    <row r="122" spans="1:5" x14ac:dyDescent="0.25">
      <c r="A122" s="1">
        <f>30297</f>
        <v>30297</v>
      </c>
      <c r="B122" s="1">
        <f>0</f>
        <v>0</v>
      </c>
      <c r="C122" s="1">
        <f>19723</f>
        <v>19723</v>
      </c>
      <c r="D122" s="1">
        <f t="shared" si="15"/>
        <v>81039</v>
      </c>
      <c r="E122" s="1">
        <f t="shared" si="16"/>
        <v>79.1396484375</v>
      </c>
    </row>
    <row r="123" spans="1:5" x14ac:dyDescent="0.25">
      <c r="A123" s="1">
        <f>30508</f>
        <v>30508</v>
      </c>
      <c r="B123" s="1">
        <f>3</f>
        <v>3</v>
      </c>
      <c r="C123" s="1">
        <f>19876</f>
        <v>19876</v>
      </c>
      <c r="D123" s="1">
        <f t="shared" si="15"/>
        <v>81039</v>
      </c>
      <c r="E123" s="1">
        <f t="shared" si="16"/>
        <v>79.1396484375</v>
      </c>
    </row>
    <row r="124" spans="1:5" x14ac:dyDescent="0.25">
      <c r="A124" s="1">
        <f>30744</f>
        <v>30744</v>
      </c>
      <c r="B124" s="1">
        <f>3</f>
        <v>3</v>
      </c>
      <c r="C124" s="1">
        <f>20025</f>
        <v>20025</v>
      </c>
      <c r="D124" s="1">
        <f t="shared" si="15"/>
        <v>81039</v>
      </c>
      <c r="E124" s="1">
        <f t="shared" si="16"/>
        <v>79.1396484375</v>
      </c>
    </row>
    <row r="125" spans="1:5" x14ac:dyDescent="0.25">
      <c r="A125" s="1">
        <f>31003</f>
        <v>31003</v>
      </c>
      <c r="B125" s="1">
        <f>2</f>
        <v>2</v>
      </c>
      <c r="C125" s="1">
        <f>20209</f>
        <v>20209</v>
      </c>
      <c r="D125" s="1">
        <f t="shared" si="15"/>
        <v>81039</v>
      </c>
      <c r="E125" s="1">
        <f t="shared" si="16"/>
        <v>79.1396484375</v>
      </c>
    </row>
    <row r="126" spans="1:5" x14ac:dyDescent="0.25">
      <c r="A126" s="1">
        <f>31301</f>
        <v>31301</v>
      </c>
      <c r="B126" s="1">
        <f>4</f>
        <v>4</v>
      </c>
      <c r="C126" s="1">
        <f>20368</f>
        <v>20368</v>
      </c>
      <c r="D126" s="1">
        <f t="shared" si="15"/>
        <v>81039</v>
      </c>
      <c r="E126" s="1">
        <f t="shared" si="16"/>
        <v>79.1396484375</v>
      </c>
    </row>
    <row r="127" spans="1:5" x14ac:dyDescent="0.25">
      <c r="A127" s="1">
        <f>31537</f>
        <v>31537</v>
      </c>
      <c r="B127" s="1">
        <f>2</f>
        <v>2</v>
      </c>
      <c r="C127" s="1">
        <f>20527</f>
        <v>20527</v>
      </c>
      <c r="D127" s="1">
        <f t="shared" si="15"/>
        <v>81039</v>
      </c>
      <c r="E127" s="1">
        <f t="shared" si="16"/>
        <v>79.1396484375</v>
      </c>
    </row>
    <row r="128" spans="1:5" x14ac:dyDescent="0.25">
      <c r="A128" s="1">
        <f>31784</f>
        <v>31784</v>
      </c>
      <c r="B128" s="1">
        <f>0</f>
        <v>0</v>
      </c>
      <c r="C128" s="1">
        <f>20670</f>
        <v>20670</v>
      </c>
      <c r="D128" s="1">
        <f t="shared" si="15"/>
        <v>81039</v>
      </c>
      <c r="E128" s="1">
        <f t="shared" si="16"/>
        <v>79.1396484375</v>
      </c>
    </row>
    <row r="129" spans="1:5" x14ac:dyDescent="0.25">
      <c r="A129" s="1">
        <f>32010</f>
        <v>32010</v>
      </c>
      <c r="B129" s="1">
        <f>0</f>
        <v>0</v>
      </c>
      <c r="C129" s="1">
        <f>20833</f>
        <v>20833</v>
      </c>
      <c r="D129" s="1">
        <f t="shared" si="15"/>
        <v>81039</v>
      </c>
      <c r="E129" s="1">
        <f t="shared" si="16"/>
        <v>79.1396484375</v>
      </c>
    </row>
    <row r="130" spans="1:5" x14ac:dyDescent="0.25">
      <c r="A130" s="1">
        <f>32267</f>
        <v>32267</v>
      </c>
      <c r="B130" s="1">
        <f>0</f>
        <v>0</v>
      </c>
      <c r="C130" s="1">
        <f>21039</f>
        <v>21039</v>
      </c>
      <c r="D130" s="1">
        <f>50121</f>
        <v>50121</v>
      </c>
      <c r="E130" s="1">
        <f>48.9462890625</f>
        <v>48.9462890625</v>
      </c>
    </row>
    <row r="131" spans="1:5" x14ac:dyDescent="0.25">
      <c r="A131" s="1">
        <f>32469</f>
        <v>32469</v>
      </c>
      <c r="B131" s="1">
        <f>0</f>
        <v>0</v>
      </c>
      <c r="C131" s="1">
        <f>21201</f>
        <v>21201</v>
      </c>
      <c r="D131" s="1">
        <f>50201</f>
        <v>50201</v>
      </c>
      <c r="E131" s="1">
        <f>49.0244140625</f>
        <v>49.0244140625</v>
      </c>
    </row>
    <row r="132" spans="1:5" x14ac:dyDescent="0.25">
      <c r="A132" s="1">
        <f>32749</f>
        <v>32749</v>
      </c>
      <c r="B132" s="1">
        <f>7</f>
        <v>7</v>
      </c>
      <c r="C132" s="1">
        <f>21364</f>
        <v>21364</v>
      </c>
      <c r="D132" s="1">
        <f>50201</f>
        <v>50201</v>
      </c>
      <c r="E132" s="1">
        <f>49.0244140625</f>
        <v>49.0244140625</v>
      </c>
    </row>
    <row r="133" spans="1:5" x14ac:dyDescent="0.25">
      <c r="A133" s="1">
        <f>33007</f>
        <v>33007</v>
      </c>
      <c r="B133" s="1">
        <f>2</f>
        <v>2</v>
      </c>
      <c r="C133" s="1">
        <f>21502</f>
        <v>21502</v>
      </c>
      <c r="D133" s="1">
        <f>50213</f>
        <v>50213</v>
      </c>
      <c r="E133" s="1">
        <f>49.0361328125</f>
        <v>49.0361328125</v>
      </c>
    </row>
    <row r="134" spans="1:5" x14ac:dyDescent="0.25">
      <c r="A134" s="1">
        <f>33224</f>
        <v>33224</v>
      </c>
      <c r="B134" s="1">
        <f>3</f>
        <v>3</v>
      </c>
      <c r="C134" s="1">
        <f>21651</f>
        <v>21651</v>
      </c>
      <c r="D134" s="1">
        <f>50213</f>
        <v>50213</v>
      </c>
      <c r="E134" s="1">
        <f>49.0361328125</f>
        <v>49.0361328125</v>
      </c>
    </row>
    <row r="135" spans="1:5" x14ac:dyDescent="0.25">
      <c r="A135" s="1">
        <f>33474</f>
        <v>33474</v>
      </c>
      <c r="B135" s="1">
        <f>6</f>
        <v>6</v>
      </c>
      <c r="C135" s="1">
        <f>21832</f>
        <v>21832</v>
      </c>
      <c r="D135" s="1">
        <f>50213</f>
        <v>50213</v>
      </c>
      <c r="E135" s="1">
        <f>49.0361328125</f>
        <v>49.0361328125</v>
      </c>
    </row>
    <row r="136" spans="1:5" x14ac:dyDescent="0.25">
      <c r="A136" s="1">
        <f>33710</f>
        <v>33710</v>
      </c>
      <c r="B136" s="1">
        <f>3</f>
        <v>3</v>
      </c>
      <c r="C136" s="1">
        <f>21973</f>
        <v>21973</v>
      </c>
      <c r="D136" s="1">
        <f>50213</f>
        <v>50213</v>
      </c>
      <c r="E136" s="1">
        <f>49.0361328125</f>
        <v>49.0361328125</v>
      </c>
    </row>
    <row r="137" spans="1:5" x14ac:dyDescent="0.25">
      <c r="A137" s="1">
        <f>33986</f>
        <v>33986</v>
      </c>
      <c r="B137" s="1">
        <f>2</f>
        <v>2</v>
      </c>
      <c r="C137" s="1">
        <f>22115</f>
        <v>22115</v>
      </c>
      <c r="D137" s="1">
        <f>50213</f>
        <v>50213</v>
      </c>
      <c r="E137" s="1">
        <f>49.0361328125</f>
        <v>49.0361328125</v>
      </c>
    </row>
    <row r="138" spans="1:5" x14ac:dyDescent="0.25">
      <c r="A138" s="1">
        <f>34199</f>
        <v>34199</v>
      </c>
      <c r="B138" s="1">
        <f>7</f>
        <v>7</v>
      </c>
      <c r="C138" s="1">
        <f>22278</f>
        <v>22278</v>
      </c>
      <c r="D138" s="1">
        <f>81355</f>
        <v>81355</v>
      </c>
      <c r="E138" s="1">
        <f>79.4482421875</f>
        <v>79.4482421875</v>
      </c>
    </row>
    <row r="139" spans="1:5" x14ac:dyDescent="0.25">
      <c r="A139" s="1">
        <f>34418</f>
        <v>34418</v>
      </c>
      <c r="B139" s="1">
        <f>0</f>
        <v>0</v>
      </c>
      <c r="C139" s="1">
        <f>22440</f>
        <v>22440</v>
      </c>
      <c r="D139" s="1">
        <f>81381</f>
        <v>81381</v>
      </c>
      <c r="E139" s="1">
        <f>79.4736328125</f>
        <v>79.4736328125</v>
      </c>
    </row>
    <row r="140" spans="1:5" x14ac:dyDescent="0.25">
      <c r="A140" s="1">
        <f>34650</f>
        <v>34650</v>
      </c>
      <c r="B140" s="1">
        <f>0</f>
        <v>0</v>
      </c>
      <c r="C140" s="1">
        <f>22598</f>
        <v>22598</v>
      </c>
      <c r="D140" s="1">
        <f t="shared" ref="D140:D148" si="17">81355</f>
        <v>81355</v>
      </c>
      <c r="E140" s="1">
        <f t="shared" ref="E140:E148" si="18">79.4482421875</f>
        <v>79.4482421875</v>
      </c>
    </row>
    <row r="141" spans="1:5" x14ac:dyDescent="0.25">
      <c r="C141" s="1">
        <f>22759</f>
        <v>22759</v>
      </c>
      <c r="D141" s="1">
        <f t="shared" si="17"/>
        <v>81355</v>
      </c>
      <c r="E141" s="1">
        <f t="shared" si="18"/>
        <v>79.4482421875</v>
      </c>
    </row>
    <row r="142" spans="1:5" x14ac:dyDescent="0.25">
      <c r="C142" s="1">
        <f>22912</f>
        <v>22912</v>
      </c>
      <c r="D142" s="1">
        <f t="shared" si="17"/>
        <v>81355</v>
      </c>
      <c r="E142" s="1">
        <f t="shared" si="18"/>
        <v>79.4482421875</v>
      </c>
    </row>
    <row r="143" spans="1:5" x14ac:dyDescent="0.25">
      <c r="C143" s="1">
        <f>23066</f>
        <v>23066</v>
      </c>
      <c r="D143" s="1">
        <f t="shared" si="17"/>
        <v>81355</v>
      </c>
      <c r="E143" s="1">
        <f t="shared" si="18"/>
        <v>79.4482421875</v>
      </c>
    </row>
    <row r="144" spans="1:5" x14ac:dyDescent="0.25">
      <c r="C144" s="1">
        <f>23220</f>
        <v>23220</v>
      </c>
      <c r="D144" s="1">
        <f t="shared" si="17"/>
        <v>81355</v>
      </c>
      <c r="E144" s="1">
        <f t="shared" si="18"/>
        <v>79.4482421875</v>
      </c>
    </row>
    <row r="145" spans="3:5" x14ac:dyDescent="0.25">
      <c r="C145" s="1">
        <f>23358</f>
        <v>23358</v>
      </c>
      <c r="D145" s="1">
        <f t="shared" si="17"/>
        <v>81355</v>
      </c>
      <c r="E145" s="1">
        <f t="shared" si="18"/>
        <v>79.4482421875</v>
      </c>
    </row>
    <row r="146" spans="3:5" x14ac:dyDescent="0.25">
      <c r="C146" s="1">
        <f>23493</f>
        <v>23493</v>
      </c>
      <c r="D146" s="1">
        <f t="shared" si="17"/>
        <v>81355</v>
      </c>
      <c r="E146" s="1">
        <f t="shared" si="18"/>
        <v>79.4482421875</v>
      </c>
    </row>
    <row r="147" spans="3:5" x14ac:dyDescent="0.25">
      <c r="C147" s="1">
        <f>23626</f>
        <v>23626</v>
      </c>
      <c r="D147" s="1">
        <f t="shared" si="17"/>
        <v>81355</v>
      </c>
      <c r="E147" s="1">
        <f t="shared" si="18"/>
        <v>79.4482421875</v>
      </c>
    </row>
    <row r="148" spans="3:5" x14ac:dyDescent="0.25">
      <c r="C148" s="1">
        <f>23772</f>
        <v>23772</v>
      </c>
      <c r="D148" s="1">
        <f t="shared" si="17"/>
        <v>81355</v>
      </c>
      <c r="E148" s="1">
        <f t="shared" si="18"/>
        <v>79.4482421875</v>
      </c>
    </row>
    <row r="149" spans="3:5" x14ac:dyDescent="0.25">
      <c r="C149" s="1">
        <f>23928</f>
        <v>23928</v>
      </c>
      <c r="D149" s="1">
        <f>81369</f>
        <v>81369</v>
      </c>
      <c r="E149" s="1">
        <f>79.4619140625</f>
        <v>79.4619140625</v>
      </c>
    </row>
    <row r="150" spans="3:5" x14ac:dyDescent="0.25">
      <c r="C150" s="1">
        <f>24081</f>
        <v>24081</v>
      </c>
      <c r="D150" s="1">
        <f>50577</f>
        <v>50577</v>
      </c>
      <c r="E150" s="1">
        <f>49.3916015625</f>
        <v>49.3916015625</v>
      </c>
    </row>
    <row r="151" spans="3:5" x14ac:dyDescent="0.25">
      <c r="C151" s="1">
        <f>24242</f>
        <v>24242</v>
      </c>
      <c r="D151" s="1">
        <f>50577</f>
        <v>50577</v>
      </c>
      <c r="E151" s="1">
        <f>49.3916015625</f>
        <v>49.3916015625</v>
      </c>
    </row>
    <row r="152" spans="3:5" x14ac:dyDescent="0.25">
      <c r="C152" s="1">
        <f>24381</f>
        <v>24381</v>
      </c>
      <c r="D152" s="1">
        <f t="shared" ref="D152:D166" si="19">50581</f>
        <v>50581</v>
      </c>
      <c r="E152" s="1">
        <f t="shared" ref="E152:E166" si="20">49.3955078125</f>
        <v>49.3955078125</v>
      </c>
    </row>
    <row r="153" spans="3:5" x14ac:dyDescent="0.25">
      <c r="C153" s="1">
        <f>24513</f>
        <v>24513</v>
      </c>
      <c r="D153" s="1">
        <f t="shared" si="19"/>
        <v>50581</v>
      </c>
      <c r="E153" s="1">
        <f t="shared" si="20"/>
        <v>49.3955078125</v>
      </c>
    </row>
    <row r="154" spans="3:5" x14ac:dyDescent="0.25">
      <c r="C154" s="1">
        <f>24660</f>
        <v>24660</v>
      </c>
      <c r="D154" s="1">
        <f t="shared" si="19"/>
        <v>50581</v>
      </c>
      <c r="E154" s="1">
        <f t="shared" si="20"/>
        <v>49.3955078125</v>
      </c>
    </row>
    <row r="155" spans="3:5" x14ac:dyDescent="0.25">
      <c r="C155" s="1">
        <f>24816</f>
        <v>24816</v>
      </c>
      <c r="D155" s="1">
        <f t="shared" si="19"/>
        <v>50581</v>
      </c>
      <c r="E155" s="1">
        <f t="shared" si="20"/>
        <v>49.3955078125</v>
      </c>
    </row>
    <row r="156" spans="3:5" x14ac:dyDescent="0.25">
      <c r="C156" s="1">
        <f>24985</f>
        <v>24985</v>
      </c>
      <c r="D156" s="1">
        <f t="shared" si="19"/>
        <v>50581</v>
      </c>
      <c r="E156" s="1">
        <f t="shared" si="20"/>
        <v>49.3955078125</v>
      </c>
    </row>
    <row r="157" spans="3:5" x14ac:dyDescent="0.25">
      <c r="C157" s="1">
        <f>25136</f>
        <v>25136</v>
      </c>
      <c r="D157" s="1">
        <f t="shared" si="19"/>
        <v>50581</v>
      </c>
      <c r="E157" s="1">
        <f t="shared" si="20"/>
        <v>49.3955078125</v>
      </c>
    </row>
    <row r="158" spans="3:5" x14ac:dyDescent="0.25">
      <c r="C158" s="1">
        <f>25291</f>
        <v>25291</v>
      </c>
      <c r="D158" s="1">
        <f t="shared" si="19"/>
        <v>50581</v>
      </c>
      <c r="E158" s="1">
        <f t="shared" si="20"/>
        <v>49.3955078125</v>
      </c>
    </row>
    <row r="159" spans="3:5" x14ac:dyDescent="0.25">
      <c r="C159" s="1">
        <f>25454</f>
        <v>25454</v>
      </c>
      <c r="D159" s="1">
        <f t="shared" si="19"/>
        <v>50581</v>
      </c>
      <c r="E159" s="1">
        <f t="shared" si="20"/>
        <v>49.3955078125</v>
      </c>
    </row>
    <row r="160" spans="3:5" x14ac:dyDescent="0.25">
      <c r="C160" s="1">
        <f>25648</f>
        <v>25648</v>
      </c>
      <c r="D160" s="1">
        <f t="shared" si="19"/>
        <v>50581</v>
      </c>
      <c r="E160" s="1">
        <f t="shared" si="20"/>
        <v>49.3955078125</v>
      </c>
    </row>
    <row r="161" spans="3:5" x14ac:dyDescent="0.25">
      <c r="C161" s="1">
        <f>25827</f>
        <v>25827</v>
      </c>
      <c r="D161" s="1">
        <f t="shared" si="19"/>
        <v>50581</v>
      </c>
      <c r="E161" s="1">
        <f t="shared" si="20"/>
        <v>49.3955078125</v>
      </c>
    </row>
    <row r="162" spans="3:5" x14ac:dyDescent="0.25">
      <c r="C162" s="1">
        <f>25962</f>
        <v>25962</v>
      </c>
      <c r="D162" s="1">
        <f t="shared" si="19"/>
        <v>50581</v>
      </c>
      <c r="E162" s="1">
        <f t="shared" si="20"/>
        <v>49.3955078125</v>
      </c>
    </row>
    <row r="163" spans="3:5" x14ac:dyDescent="0.25">
      <c r="C163" s="1">
        <f>26120</f>
        <v>26120</v>
      </c>
      <c r="D163" s="1">
        <f t="shared" si="19"/>
        <v>50581</v>
      </c>
      <c r="E163" s="1">
        <f t="shared" si="20"/>
        <v>49.3955078125</v>
      </c>
    </row>
    <row r="164" spans="3:5" x14ac:dyDescent="0.25">
      <c r="C164" s="1">
        <f>26254</f>
        <v>26254</v>
      </c>
      <c r="D164" s="1">
        <f t="shared" si="19"/>
        <v>50581</v>
      </c>
      <c r="E164" s="1">
        <f t="shared" si="20"/>
        <v>49.3955078125</v>
      </c>
    </row>
    <row r="165" spans="3:5" x14ac:dyDescent="0.25">
      <c r="C165" s="1">
        <f>26414</f>
        <v>26414</v>
      </c>
      <c r="D165" s="1">
        <f t="shared" si="19"/>
        <v>50581</v>
      </c>
      <c r="E165" s="1">
        <f t="shared" si="20"/>
        <v>49.3955078125</v>
      </c>
    </row>
    <row r="166" spans="3:5" x14ac:dyDescent="0.25">
      <c r="C166" s="1">
        <f>26576</f>
        <v>26576</v>
      </c>
      <c r="D166" s="1">
        <f t="shared" si="19"/>
        <v>50581</v>
      </c>
      <c r="E166" s="1">
        <f t="shared" si="20"/>
        <v>49.3955078125</v>
      </c>
    </row>
    <row r="167" spans="3:5" x14ac:dyDescent="0.25">
      <c r="C167" s="1">
        <f>26740</f>
        <v>26740</v>
      </c>
      <c r="D167" s="1">
        <f>66157</f>
        <v>66157</v>
      </c>
      <c r="E167" s="1">
        <f>64.6064453125</f>
        <v>64.6064453125</v>
      </c>
    </row>
    <row r="168" spans="3:5" x14ac:dyDescent="0.25">
      <c r="C168" s="1">
        <f>26895</f>
        <v>26895</v>
      </c>
      <c r="D168" s="1">
        <f t="shared" ref="D168:D186" si="21">81737</f>
        <v>81737</v>
      </c>
      <c r="E168" s="1">
        <f t="shared" ref="E168:E186" si="22">79.8212890625</f>
        <v>79.8212890625</v>
      </c>
    </row>
    <row r="169" spans="3:5" x14ac:dyDescent="0.25">
      <c r="C169" s="1">
        <f>27045</f>
        <v>27045</v>
      </c>
      <c r="D169" s="1">
        <f t="shared" si="21"/>
        <v>81737</v>
      </c>
      <c r="E169" s="1">
        <f t="shared" si="22"/>
        <v>79.8212890625</v>
      </c>
    </row>
    <row r="170" spans="3:5" x14ac:dyDescent="0.25">
      <c r="C170" s="1">
        <f>27207</f>
        <v>27207</v>
      </c>
      <c r="D170" s="1">
        <f t="shared" si="21"/>
        <v>81737</v>
      </c>
      <c r="E170" s="1">
        <f t="shared" si="22"/>
        <v>79.8212890625</v>
      </c>
    </row>
    <row r="171" spans="3:5" x14ac:dyDescent="0.25">
      <c r="C171" s="1">
        <f>27359</f>
        <v>27359</v>
      </c>
      <c r="D171" s="1">
        <f t="shared" si="21"/>
        <v>81737</v>
      </c>
      <c r="E171" s="1">
        <f t="shared" si="22"/>
        <v>79.8212890625</v>
      </c>
    </row>
    <row r="172" spans="3:5" x14ac:dyDescent="0.25">
      <c r="C172" s="1">
        <f>27527</f>
        <v>27527</v>
      </c>
      <c r="D172" s="1">
        <f t="shared" si="21"/>
        <v>81737</v>
      </c>
      <c r="E172" s="1">
        <f t="shared" si="22"/>
        <v>79.8212890625</v>
      </c>
    </row>
    <row r="173" spans="3:5" x14ac:dyDescent="0.25">
      <c r="C173" s="1">
        <f>27688</f>
        <v>27688</v>
      </c>
      <c r="D173" s="1">
        <f t="shared" si="21"/>
        <v>81737</v>
      </c>
      <c r="E173" s="1">
        <f t="shared" si="22"/>
        <v>79.8212890625</v>
      </c>
    </row>
    <row r="174" spans="3:5" x14ac:dyDescent="0.25">
      <c r="C174" s="1">
        <f>27835</f>
        <v>27835</v>
      </c>
      <c r="D174" s="1">
        <f t="shared" si="21"/>
        <v>81737</v>
      </c>
      <c r="E174" s="1">
        <f t="shared" si="22"/>
        <v>79.8212890625</v>
      </c>
    </row>
    <row r="175" spans="3:5" x14ac:dyDescent="0.25">
      <c r="C175" s="1">
        <f>28000</f>
        <v>28000</v>
      </c>
      <c r="D175" s="1">
        <f t="shared" si="21"/>
        <v>81737</v>
      </c>
      <c r="E175" s="1">
        <f t="shared" si="22"/>
        <v>79.8212890625</v>
      </c>
    </row>
    <row r="176" spans="3:5" x14ac:dyDescent="0.25">
      <c r="C176" s="1">
        <f>28144</f>
        <v>28144</v>
      </c>
      <c r="D176" s="1">
        <f t="shared" si="21"/>
        <v>81737</v>
      </c>
      <c r="E176" s="1">
        <f t="shared" si="22"/>
        <v>79.8212890625</v>
      </c>
    </row>
    <row r="177" spans="3:5" x14ac:dyDescent="0.25">
      <c r="C177" s="1">
        <f>28290</f>
        <v>28290</v>
      </c>
      <c r="D177" s="1">
        <f t="shared" si="21"/>
        <v>81737</v>
      </c>
      <c r="E177" s="1">
        <f t="shared" si="22"/>
        <v>79.8212890625</v>
      </c>
    </row>
    <row r="178" spans="3:5" x14ac:dyDescent="0.25">
      <c r="C178" s="1">
        <f>28460</f>
        <v>28460</v>
      </c>
      <c r="D178" s="1">
        <f t="shared" si="21"/>
        <v>81737</v>
      </c>
      <c r="E178" s="1">
        <f t="shared" si="22"/>
        <v>79.8212890625</v>
      </c>
    </row>
    <row r="179" spans="3:5" x14ac:dyDescent="0.25">
      <c r="C179" s="1">
        <f>28610</f>
        <v>28610</v>
      </c>
      <c r="D179" s="1">
        <f t="shared" si="21"/>
        <v>81737</v>
      </c>
      <c r="E179" s="1">
        <f t="shared" si="22"/>
        <v>79.8212890625</v>
      </c>
    </row>
    <row r="180" spans="3:5" x14ac:dyDescent="0.25">
      <c r="C180" s="1">
        <f>28775</f>
        <v>28775</v>
      </c>
      <c r="D180" s="1">
        <f t="shared" si="21"/>
        <v>81737</v>
      </c>
      <c r="E180" s="1">
        <f t="shared" si="22"/>
        <v>79.8212890625</v>
      </c>
    </row>
    <row r="181" spans="3:5" x14ac:dyDescent="0.25">
      <c r="C181" s="1">
        <f>28931</f>
        <v>28931</v>
      </c>
      <c r="D181" s="1">
        <f t="shared" si="21"/>
        <v>81737</v>
      </c>
      <c r="E181" s="1">
        <f t="shared" si="22"/>
        <v>79.8212890625</v>
      </c>
    </row>
    <row r="182" spans="3:5" x14ac:dyDescent="0.25">
      <c r="C182" s="1">
        <f>29098</f>
        <v>29098</v>
      </c>
      <c r="D182" s="1">
        <f t="shared" si="21"/>
        <v>81737</v>
      </c>
      <c r="E182" s="1">
        <f t="shared" si="22"/>
        <v>79.8212890625</v>
      </c>
    </row>
    <row r="183" spans="3:5" x14ac:dyDescent="0.25">
      <c r="C183" s="1">
        <f>29258</f>
        <v>29258</v>
      </c>
      <c r="D183" s="1">
        <f t="shared" si="21"/>
        <v>81737</v>
      </c>
      <c r="E183" s="1">
        <f t="shared" si="22"/>
        <v>79.8212890625</v>
      </c>
    </row>
    <row r="184" spans="3:5" x14ac:dyDescent="0.25">
      <c r="C184" s="1">
        <f>29449</f>
        <v>29449</v>
      </c>
      <c r="D184" s="1">
        <f t="shared" si="21"/>
        <v>81737</v>
      </c>
      <c r="E184" s="1">
        <f t="shared" si="22"/>
        <v>79.8212890625</v>
      </c>
    </row>
    <row r="185" spans="3:5" x14ac:dyDescent="0.25">
      <c r="C185" s="1">
        <f>29610</f>
        <v>29610</v>
      </c>
      <c r="D185" s="1">
        <f t="shared" si="21"/>
        <v>81737</v>
      </c>
      <c r="E185" s="1">
        <f t="shared" si="22"/>
        <v>79.8212890625</v>
      </c>
    </row>
    <row r="186" spans="3:5" x14ac:dyDescent="0.25">
      <c r="C186" s="1">
        <f>29759</f>
        <v>29759</v>
      </c>
      <c r="D186" s="1">
        <f t="shared" si="21"/>
        <v>81737</v>
      </c>
      <c r="E186" s="1">
        <f t="shared" si="22"/>
        <v>79.8212890625</v>
      </c>
    </row>
    <row r="187" spans="3:5" x14ac:dyDescent="0.25">
      <c r="C187" s="1">
        <f>29963</f>
        <v>29963</v>
      </c>
      <c r="D187" s="1">
        <f>81741</f>
        <v>81741</v>
      </c>
      <c r="E187" s="1">
        <f>79.8251953125</f>
        <v>79.8251953125</v>
      </c>
    </row>
    <row r="188" spans="3:5" x14ac:dyDescent="0.25">
      <c r="C188" s="1">
        <f>30132</f>
        <v>30132</v>
      </c>
      <c r="D188" s="1">
        <f>81333</f>
        <v>81333</v>
      </c>
      <c r="E188" s="1">
        <f>79.4267578125</f>
        <v>79.4267578125</v>
      </c>
    </row>
    <row r="189" spans="3:5" x14ac:dyDescent="0.25">
      <c r="C189" s="1">
        <f>30267</f>
        <v>30267</v>
      </c>
      <c r="D189" s="1">
        <f>81315</f>
        <v>81315</v>
      </c>
      <c r="E189" s="1">
        <f>79.4091796875</f>
        <v>79.4091796875</v>
      </c>
    </row>
    <row r="190" spans="3:5" x14ac:dyDescent="0.25">
      <c r="C190" s="1">
        <f>30423</f>
        <v>30423</v>
      </c>
      <c r="D190" s="1">
        <f>81361</f>
        <v>81361</v>
      </c>
      <c r="E190" s="1">
        <f>79.4541015625</f>
        <v>79.4541015625</v>
      </c>
    </row>
    <row r="191" spans="3:5" x14ac:dyDescent="0.25">
      <c r="C191" s="1">
        <f>30567</f>
        <v>30567</v>
      </c>
      <c r="D191" s="1">
        <f>81385</f>
        <v>81385</v>
      </c>
      <c r="E191" s="1">
        <f>79.4775390625</f>
        <v>79.4775390625</v>
      </c>
    </row>
    <row r="192" spans="3:5" x14ac:dyDescent="0.25">
      <c r="C192" s="1">
        <f>30732</f>
        <v>30732</v>
      </c>
      <c r="D192" s="1">
        <f>81415</f>
        <v>81415</v>
      </c>
      <c r="E192" s="1">
        <f>79.5068359375</f>
        <v>79.5068359375</v>
      </c>
    </row>
    <row r="193" spans="3:5" x14ac:dyDescent="0.25">
      <c r="C193" s="1">
        <f>30898</f>
        <v>30898</v>
      </c>
      <c r="D193" s="1">
        <f>81447</f>
        <v>81447</v>
      </c>
      <c r="E193" s="1">
        <f>79.5380859375</f>
        <v>79.5380859375</v>
      </c>
    </row>
    <row r="194" spans="3:5" x14ac:dyDescent="0.25">
      <c r="C194" s="1">
        <f>31058</f>
        <v>31058</v>
      </c>
      <c r="D194" s="1">
        <f>81481</f>
        <v>81481</v>
      </c>
      <c r="E194" s="1">
        <f>79.5712890625</f>
        <v>79.5712890625</v>
      </c>
    </row>
    <row r="195" spans="3:5" x14ac:dyDescent="0.25">
      <c r="C195" s="1">
        <f>31199</f>
        <v>31199</v>
      </c>
      <c r="D195" s="1">
        <f>81507</f>
        <v>81507</v>
      </c>
      <c r="E195" s="1">
        <f>79.5966796875</f>
        <v>79.5966796875</v>
      </c>
    </row>
    <row r="196" spans="3:5" x14ac:dyDescent="0.25">
      <c r="C196" s="1">
        <f>31378</f>
        <v>31378</v>
      </c>
      <c r="D196" s="1">
        <f>81533</f>
        <v>81533</v>
      </c>
      <c r="E196" s="1">
        <f>79.6220703125</f>
        <v>79.6220703125</v>
      </c>
    </row>
    <row r="197" spans="3:5" x14ac:dyDescent="0.25">
      <c r="C197" s="1">
        <f>31535</f>
        <v>31535</v>
      </c>
      <c r="D197" s="1">
        <f>81561</f>
        <v>81561</v>
      </c>
      <c r="E197" s="1">
        <f>79.6494140625</f>
        <v>79.6494140625</v>
      </c>
    </row>
    <row r="198" spans="3:5" x14ac:dyDescent="0.25">
      <c r="C198" s="1">
        <f>31694</f>
        <v>31694</v>
      </c>
      <c r="D198" s="1">
        <f t="shared" ref="D198:D204" si="23">81569</f>
        <v>81569</v>
      </c>
      <c r="E198" s="1">
        <f t="shared" ref="E198:E204" si="24">79.6572265625</f>
        <v>79.6572265625</v>
      </c>
    </row>
    <row r="199" spans="3:5" x14ac:dyDescent="0.25">
      <c r="C199" s="1">
        <f>31873</f>
        <v>31873</v>
      </c>
      <c r="D199" s="1">
        <f t="shared" si="23"/>
        <v>81569</v>
      </c>
      <c r="E199" s="1">
        <f t="shared" si="24"/>
        <v>79.6572265625</v>
      </c>
    </row>
    <row r="200" spans="3:5" x14ac:dyDescent="0.25">
      <c r="C200" s="1">
        <f>32034</f>
        <v>32034</v>
      </c>
      <c r="D200" s="1">
        <f t="shared" si="23"/>
        <v>81569</v>
      </c>
      <c r="E200" s="1">
        <f t="shared" si="24"/>
        <v>79.6572265625</v>
      </c>
    </row>
    <row r="201" spans="3:5" x14ac:dyDescent="0.25">
      <c r="C201" s="1">
        <f>32191</f>
        <v>32191</v>
      </c>
      <c r="D201" s="1">
        <f t="shared" si="23"/>
        <v>81569</v>
      </c>
      <c r="E201" s="1">
        <f t="shared" si="24"/>
        <v>79.6572265625</v>
      </c>
    </row>
    <row r="202" spans="3:5" x14ac:dyDescent="0.25">
      <c r="C202" s="1">
        <f>32377</f>
        <v>32377</v>
      </c>
      <c r="D202" s="1">
        <f t="shared" si="23"/>
        <v>81569</v>
      </c>
      <c r="E202" s="1">
        <f t="shared" si="24"/>
        <v>79.6572265625</v>
      </c>
    </row>
    <row r="203" spans="3:5" x14ac:dyDescent="0.25">
      <c r="C203" s="1">
        <f>32536</f>
        <v>32536</v>
      </c>
      <c r="D203" s="1">
        <f t="shared" si="23"/>
        <v>81569</v>
      </c>
      <c r="E203" s="1">
        <f t="shared" si="24"/>
        <v>79.6572265625</v>
      </c>
    </row>
    <row r="204" spans="3:5" x14ac:dyDescent="0.25">
      <c r="C204" s="1">
        <f>32695</f>
        <v>32695</v>
      </c>
      <c r="D204" s="1">
        <f t="shared" si="23"/>
        <v>81569</v>
      </c>
      <c r="E204" s="1">
        <f t="shared" si="24"/>
        <v>79.6572265625</v>
      </c>
    </row>
    <row r="205" spans="3:5" x14ac:dyDescent="0.25">
      <c r="C205" s="1">
        <f>32832</f>
        <v>32832</v>
      </c>
      <c r="D205" s="1">
        <f>66039</f>
        <v>66039</v>
      </c>
      <c r="E205" s="1">
        <f>64.4912109375</f>
        <v>64.4912109375</v>
      </c>
    </row>
    <row r="206" spans="3:5" x14ac:dyDescent="0.25">
      <c r="C206" s="1">
        <f>32997</f>
        <v>32997</v>
      </c>
      <c r="D206" s="1">
        <f>81611</f>
        <v>81611</v>
      </c>
      <c r="E206" s="1">
        <f>79.6982421875</f>
        <v>79.6982421875</v>
      </c>
    </row>
    <row r="207" spans="3:5" x14ac:dyDescent="0.25">
      <c r="C207" s="1">
        <f>33186</f>
        <v>33186</v>
      </c>
      <c r="D207" s="1">
        <f>81623</f>
        <v>81623</v>
      </c>
      <c r="E207" s="1">
        <f>79.7099609375</f>
        <v>79.7099609375</v>
      </c>
    </row>
    <row r="208" spans="3:5" x14ac:dyDescent="0.25">
      <c r="C208" s="1">
        <f>33390</f>
        <v>33390</v>
      </c>
      <c r="D208" s="1">
        <f>81667</f>
        <v>81667</v>
      </c>
      <c r="E208" s="1">
        <f>79.7529296875</f>
        <v>79.7529296875</v>
      </c>
    </row>
    <row r="209" spans="3:5" x14ac:dyDescent="0.25">
      <c r="C209" s="1">
        <f>33545</f>
        <v>33545</v>
      </c>
      <c r="D209" s="1">
        <f>81711</f>
        <v>81711</v>
      </c>
      <c r="E209" s="1">
        <f>79.7958984375</f>
        <v>79.7958984375</v>
      </c>
    </row>
    <row r="210" spans="3:5" x14ac:dyDescent="0.25">
      <c r="C210" s="1">
        <f>33735</f>
        <v>33735</v>
      </c>
      <c r="D210" s="1">
        <f>81737</f>
        <v>81737</v>
      </c>
      <c r="E210" s="1">
        <f>79.8212890625</f>
        <v>79.8212890625</v>
      </c>
    </row>
    <row r="211" spans="3:5" x14ac:dyDescent="0.25">
      <c r="C211" s="1">
        <f>33882</f>
        <v>33882</v>
      </c>
      <c r="D211" s="1">
        <f>81781</f>
        <v>81781</v>
      </c>
      <c r="E211" s="1">
        <f>79.8642578125</f>
        <v>79.8642578125</v>
      </c>
    </row>
    <row r="212" spans="3:5" x14ac:dyDescent="0.25">
      <c r="C212" s="1">
        <f>34064</f>
        <v>34064</v>
      </c>
      <c r="D212" s="1">
        <f>81809</f>
        <v>81809</v>
      </c>
      <c r="E212" s="1">
        <f>79.8916015625</f>
        <v>79.8916015625</v>
      </c>
    </row>
    <row r="213" spans="3:5" x14ac:dyDescent="0.25">
      <c r="C213" s="1">
        <f>34220</f>
        <v>34220</v>
      </c>
      <c r="D213" s="1">
        <f>81841</f>
        <v>81841</v>
      </c>
      <c r="E213" s="1">
        <f>79.9228515625</f>
        <v>79.9228515625</v>
      </c>
    </row>
    <row r="214" spans="3:5" x14ac:dyDescent="0.25">
      <c r="C214" s="1">
        <f>34380</f>
        <v>34380</v>
      </c>
      <c r="D214" s="1">
        <f>81849</f>
        <v>81849</v>
      </c>
      <c r="E214" s="1">
        <f>79.9306640625</f>
        <v>79.9306640625</v>
      </c>
    </row>
    <row r="215" spans="3:5" x14ac:dyDescent="0.25">
      <c r="C215" s="1">
        <f>34528</f>
        <v>34528</v>
      </c>
      <c r="D215" s="1">
        <f>81849</f>
        <v>81849</v>
      </c>
      <c r="E215" s="1">
        <f>79.9306640625</f>
        <v>79.9306640625</v>
      </c>
    </row>
    <row r="216" spans="3:5" x14ac:dyDescent="0.25">
      <c r="C216" s="1">
        <f>34663</f>
        <v>34663</v>
      </c>
      <c r="D216" s="1">
        <f>81849</f>
        <v>81849</v>
      </c>
      <c r="E216" s="1">
        <f>79.9306640625</f>
        <v>79.9306640625</v>
      </c>
    </row>
    <row r="217" spans="3:5" x14ac:dyDescent="0.25">
      <c r="C217" s="1">
        <f>34805</f>
        <v>34805</v>
      </c>
      <c r="D217" s="1">
        <f>81851</f>
        <v>81851</v>
      </c>
      <c r="E217" s="1">
        <f>79.9326171875</f>
        <v>79.9326171875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2016-01-10T10:15:33Z</dcterms:modified>
</cp:coreProperties>
</file>