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ativeAndroidPropertycros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9" i="2" l="1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<sst xmlns="http://schemas.openxmlformats.org/spreadsheetml/2006/main" count="9" uniqueCount="9">
  <si>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</si>
  <si>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</si>
  <si>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</si>
  <si>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</si>
  <si>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238(145x)</t>
  </si>
  <si>
    <t>AVERAGE: 159(218x)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</si>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</sst>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>
              <a:solidFill>
                <a:srgbClr val="FF6600"/>
              </a:solidFill>
            </a:ln>
          </c:spPr>
          <c:cat>
            <c:numRef>
              <c:f>Sheet1!$A$2:$A$146</c:f>
              <c:numCache>
                <c:formatCode>General</c:formatCode>
                <c:ptCount val="145"/>
                <c:pt idx="0">
                  <c:v>1214</c:v>
                </c:pt>
                <c:pt idx="1">
                  <c:v>1458</c:v>
                </c:pt>
                <c:pt idx="2">
                  <c:v>1707</c:v>
                </c:pt>
                <c:pt idx="3">
                  <c:v>1930</c:v>
                </c:pt>
                <c:pt idx="4">
                  <c:v>2168</c:v>
                </c:pt>
                <c:pt idx="5">
                  <c:v>2400</c:v>
                </c:pt>
                <c:pt idx="6">
                  <c:v>2647</c:v>
                </c:pt>
                <c:pt idx="7">
                  <c:v>2880</c:v>
                </c:pt>
                <c:pt idx="8">
                  <c:v>3121</c:v>
                </c:pt>
                <c:pt idx="9">
                  <c:v>3349</c:v>
                </c:pt>
                <c:pt idx="10">
                  <c:v>3566</c:v>
                </c:pt>
                <c:pt idx="11">
                  <c:v>3784</c:v>
                </c:pt>
                <c:pt idx="12">
                  <c:v>4049</c:v>
                </c:pt>
                <c:pt idx="13">
                  <c:v>4334</c:v>
                </c:pt>
                <c:pt idx="14">
                  <c:v>4576</c:v>
                </c:pt>
                <c:pt idx="15">
                  <c:v>4857</c:v>
                </c:pt>
                <c:pt idx="16">
                  <c:v>5148</c:v>
                </c:pt>
                <c:pt idx="17">
                  <c:v>5426</c:v>
                </c:pt>
                <c:pt idx="18">
                  <c:v>5695</c:v>
                </c:pt>
                <c:pt idx="19">
                  <c:v>5904</c:v>
                </c:pt>
                <c:pt idx="20">
                  <c:v>6147</c:v>
                </c:pt>
                <c:pt idx="21">
                  <c:v>6382</c:v>
                </c:pt>
                <c:pt idx="22">
                  <c:v>6602</c:v>
                </c:pt>
                <c:pt idx="23">
                  <c:v>6819</c:v>
                </c:pt>
                <c:pt idx="24">
                  <c:v>7050</c:v>
                </c:pt>
                <c:pt idx="25">
                  <c:v>7292</c:v>
                </c:pt>
                <c:pt idx="26">
                  <c:v>7528</c:v>
                </c:pt>
                <c:pt idx="27">
                  <c:v>7768</c:v>
                </c:pt>
                <c:pt idx="28">
                  <c:v>8038</c:v>
                </c:pt>
                <c:pt idx="29">
                  <c:v>8248</c:v>
                </c:pt>
                <c:pt idx="30">
                  <c:v>8488</c:v>
                </c:pt>
                <c:pt idx="31">
                  <c:v>8736</c:v>
                </c:pt>
                <c:pt idx="32">
                  <c:v>8942</c:v>
                </c:pt>
                <c:pt idx="33">
                  <c:v>9188</c:v>
                </c:pt>
                <c:pt idx="34">
                  <c:v>9440</c:v>
                </c:pt>
                <c:pt idx="35">
                  <c:v>9678</c:v>
                </c:pt>
                <c:pt idx="36">
                  <c:v>9931</c:v>
                </c:pt>
                <c:pt idx="37">
                  <c:v>10171</c:v>
                </c:pt>
                <c:pt idx="38">
                  <c:v>10409</c:v>
                </c:pt>
                <c:pt idx="39">
                  <c:v>10659</c:v>
                </c:pt>
                <c:pt idx="40">
                  <c:v>10901</c:v>
                </c:pt>
                <c:pt idx="41">
                  <c:v>11140</c:v>
                </c:pt>
                <c:pt idx="42">
                  <c:v>11375</c:v>
                </c:pt>
                <c:pt idx="43">
                  <c:v>11644</c:v>
                </c:pt>
                <c:pt idx="44">
                  <c:v>11895</c:v>
                </c:pt>
                <c:pt idx="45">
                  <c:v>12134</c:v>
                </c:pt>
                <c:pt idx="46">
                  <c:v>12375</c:v>
                </c:pt>
                <c:pt idx="47">
                  <c:v>12643</c:v>
                </c:pt>
                <c:pt idx="48">
                  <c:v>12880</c:v>
                </c:pt>
                <c:pt idx="49">
                  <c:v>13117</c:v>
                </c:pt>
                <c:pt idx="50">
                  <c:v>13380</c:v>
                </c:pt>
                <c:pt idx="51">
                  <c:v>13603</c:v>
                </c:pt>
                <c:pt idx="52">
                  <c:v>13865</c:v>
                </c:pt>
                <c:pt idx="53">
                  <c:v>14130</c:v>
                </c:pt>
                <c:pt idx="54">
                  <c:v>14394</c:v>
                </c:pt>
                <c:pt idx="55">
                  <c:v>14648</c:v>
                </c:pt>
                <c:pt idx="56">
                  <c:v>14922</c:v>
                </c:pt>
                <c:pt idx="57">
                  <c:v>15208</c:v>
                </c:pt>
                <c:pt idx="58">
                  <c:v>15452</c:v>
                </c:pt>
                <c:pt idx="59">
                  <c:v>15724</c:v>
                </c:pt>
                <c:pt idx="60">
                  <c:v>15970</c:v>
                </c:pt>
                <c:pt idx="61">
                  <c:v>16205</c:v>
                </c:pt>
                <c:pt idx="62">
                  <c:v>16516</c:v>
                </c:pt>
                <c:pt idx="63">
                  <c:v>16733</c:v>
                </c:pt>
                <c:pt idx="64">
                  <c:v>16966</c:v>
                </c:pt>
                <c:pt idx="65">
                  <c:v>17239</c:v>
                </c:pt>
                <c:pt idx="66">
                  <c:v>17481</c:v>
                </c:pt>
                <c:pt idx="67">
                  <c:v>17711</c:v>
                </c:pt>
                <c:pt idx="68">
                  <c:v>17942</c:v>
                </c:pt>
                <c:pt idx="69">
                  <c:v>18146</c:v>
                </c:pt>
                <c:pt idx="70">
                  <c:v>18357</c:v>
                </c:pt>
                <c:pt idx="71">
                  <c:v>18557</c:v>
                </c:pt>
                <c:pt idx="72">
                  <c:v>18784</c:v>
                </c:pt>
                <c:pt idx="73">
                  <c:v>19006</c:v>
                </c:pt>
                <c:pt idx="74">
                  <c:v>19248</c:v>
                </c:pt>
                <c:pt idx="75">
                  <c:v>19499</c:v>
                </c:pt>
                <c:pt idx="76">
                  <c:v>19722</c:v>
                </c:pt>
                <c:pt idx="77">
                  <c:v>19939</c:v>
                </c:pt>
                <c:pt idx="78">
                  <c:v>20148</c:v>
                </c:pt>
                <c:pt idx="79">
                  <c:v>20382</c:v>
                </c:pt>
                <c:pt idx="80">
                  <c:v>20610</c:v>
                </c:pt>
                <c:pt idx="81">
                  <c:v>20833</c:v>
                </c:pt>
                <c:pt idx="82">
                  <c:v>21102</c:v>
                </c:pt>
                <c:pt idx="83">
                  <c:v>21338</c:v>
                </c:pt>
                <c:pt idx="84">
                  <c:v>21620</c:v>
                </c:pt>
                <c:pt idx="85">
                  <c:v>21860</c:v>
                </c:pt>
                <c:pt idx="86">
                  <c:v>22083</c:v>
                </c:pt>
                <c:pt idx="87">
                  <c:v>22308</c:v>
                </c:pt>
                <c:pt idx="88">
                  <c:v>22527</c:v>
                </c:pt>
                <c:pt idx="89">
                  <c:v>22747</c:v>
                </c:pt>
                <c:pt idx="90">
                  <c:v>22987</c:v>
                </c:pt>
                <c:pt idx="91">
                  <c:v>23223</c:v>
                </c:pt>
                <c:pt idx="92">
                  <c:v>23493</c:v>
                </c:pt>
                <c:pt idx="93">
                  <c:v>23728</c:v>
                </c:pt>
                <c:pt idx="94">
                  <c:v>23976</c:v>
                </c:pt>
                <c:pt idx="95">
                  <c:v>24227</c:v>
                </c:pt>
                <c:pt idx="96">
                  <c:v>24464</c:v>
                </c:pt>
                <c:pt idx="97">
                  <c:v>24705</c:v>
                </c:pt>
                <c:pt idx="98">
                  <c:v>24919</c:v>
                </c:pt>
                <c:pt idx="99">
                  <c:v>25153</c:v>
                </c:pt>
                <c:pt idx="100">
                  <c:v>25421</c:v>
                </c:pt>
                <c:pt idx="101">
                  <c:v>25650</c:v>
                </c:pt>
                <c:pt idx="102">
                  <c:v>25877</c:v>
                </c:pt>
                <c:pt idx="103">
                  <c:v>26108</c:v>
                </c:pt>
                <c:pt idx="104">
                  <c:v>26348</c:v>
                </c:pt>
                <c:pt idx="105">
                  <c:v>26586</c:v>
                </c:pt>
                <c:pt idx="106">
                  <c:v>26810</c:v>
                </c:pt>
                <c:pt idx="107">
                  <c:v>27023</c:v>
                </c:pt>
                <c:pt idx="108">
                  <c:v>27255</c:v>
                </c:pt>
                <c:pt idx="109">
                  <c:v>27484</c:v>
                </c:pt>
                <c:pt idx="110">
                  <c:v>27712</c:v>
                </c:pt>
                <c:pt idx="111">
                  <c:v>27943</c:v>
                </c:pt>
                <c:pt idx="112">
                  <c:v>28179</c:v>
                </c:pt>
                <c:pt idx="113">
                  <c:v>28401</c:v>
                </c:pt>
                <c:pt idx="114">
                  <c:v>28634</c:v>
                </c:pt>
                <c:pt idx="115">
                  <c:v>28847</c:v>
                </c:pt>
                <c:pt idx="116">
                  <c:v>29062</c:v>
                </c:pt>
                <c:pt idx="117">
                  <c:v>29297</c:v>
                </c:pt>
                <c:pt idx="118">
                  <c:v>29534</c:v>
                </c:pt>
                <c:pt idx="119">
                  <c:v>29770</c:v>
                </c:pt>
                <c:pt idx="120">
                  <c:v>30004</c:v>
                </c:pt>
                <c:pt idx="121">
                  <c:v>30250</c:v>
                </c:pt>
                <c:pt idx="122">
                  <c:v>30471</c:v>
                </c:pt>
                <c:pt idx="123">
                  <c:v>30684</c:v>
                </c:pt>
                <c:pt idx="124">
                  <c:v>30916</c:v>
                </c:pt>
                <c:pt idx="125">
                  <c:v>31155</c:v>
                </c:pt>
                <c:pt idx="126">
                  <c:v>31378</c:v>
                </c:pt>
                <c:pt idx="127">
                  <c:v>31600</c:v>
                </c:pt>
                <c:pt idx="128">
                  <c:v>31844</c:v>
                </c:pt>
                <c:pt idx="129">
                  <c:v>32082</c:v>
                </c:pt>
                <c:pt idx="130">
                  <c:v>32332</c:v>
                </c:pt>
                <c:pt idx="131">
                  <c:v>32584</c:v>
                </c:pt>
                <c:pt idx="132">
                  <c:v>32848</c:v>
                </c:pt>
                <c:pt idx="133">
                  <c:v>33090</c:v>
                </c:pt>
                <c:pt idx="134">
                  <c:v>33321</c:v>
                </c:pt>
                <c:pt idx="135">
                  <c:v>33586</c:v>
                </c:pt>
                <c:pt idx="136">
                  <c:v>33828</c:v>
                </c:pt>
                <c:pt idx="137">
                  <c:v>34093</c:v>
                </c:pt>
                <c:pt idx="138">
                  <c:v>34326</c:v>
                </c:pt>
                <c:pt idx="139">
                  <c:v>34577</c:v>
                </c:pt>
                <c:pt idx="140">
                  <c:v>34816</c:v>
                </c:pt>
                <c:pt idx="141">
                  <c:v>35027</c:v>
                </c:pt>
                <c:pt idx="142">
                  <c:v>35240</c:v>
                </c:pt>
                <c:pt idx="143">
                  <c:v>35486</c:v>
                </c:pt>
                <c:pt idx="144">
                  <c:v>35739</c:v>
                </c:pt>
              </c:numCache>
            </c:numRef>
          </c:cat>
          <c:val>
            <c:numRef>
              <c:f>Sheet1!$B$2:$B$146</c:f>
              <c:numCache>
                <c:formatCode>General</c:formatCode>
                <c:ptCount val="14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10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39936"/>
        <c:axId val="-124649728"/>
      </c:lineChart>
      <c:catAx>
        <c:axId val="-1246399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464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4649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46399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Sheet1!$C$2:$C$219</c:f>
              <c:numCache>
                <c:formatCode>General</c:formatCode>
                <c:ptCount val="218"/>
                <c:pt idx="0">
                  <c:v>1214</c:v>
                </c:pt>
                <c:pt idx="1">
                  <c:v>1378</c:v>
                </c:pt>
                <c:pt idx="2">
                  <c:v>1505</c:v>
                </c:pt>
                <c:pt idx="3">
                  <c:v>1645</c:v>
                </c:pt>
                <c:pt idx="4">
                  <c:v>1791</c:v>
                </c:pt>
                <c:pt idx="5">
                  <c:v>1943</c:v>
                </c:pt>
                <c:pt idx="6">
                  <c:v>2080</c:v>
                </c:pt>
                <c:pt idx="7">
                  <c:v>2248</c:v>
                </c:pt>
                <c:pt idx="8">
                  <c:v>2401</c:v>
                </c:pt>
                <c:pt idx="9">
                  <c:v>2557</c:v>
                </c:pt>
                <c:pt idx="10">
                  <c:v>2741</c:v>
                </c:pt>
                <c:pt idx="11">
                  <c:v>2894</c:v>
                </c:pt>
                <c:pt idx="12">
                  <c:v>3058</c:v>
                </c:pt>
                <c:pt idx="13">
                  <c:v>3208</c:v>
                </c:pt>
                <c:pt idx="14">
                  <c:v>3376</c:v>
                </c:pt>
                <c:pt idx="15">
                  <c:v>3534</c:v>
                </c:pt>
                <c:pt idx="16">
                  <c:v>3698</c:v>
                </c:pt>
                <c:pt idx="17">
                  <c:v>3848</c:v>
                </c:pt>
                <c:pt idx="18">
                  <c:v>3974</c:v>
                </c:pt>
                <c:pt idx="19">
                  <c:v>4189</c:v>
                </c:pt>
                <c:pt idx="20">
                  <c:v>4404</c:v>
                </c:pt>
                <c:pt idx="21">
                  <c:v>4617</c:v>
                </c:pt>
                <c:pt idx="22">
                  <c:v>4746</c:v>
                </c:pt>
                <c:pt idx="23">
                  <c:v>4955</c:v>
                </c:pt>
                <c:pt idx="24">
                  <c:v>5195</c:v>
                </c:pt>
                <c:pt idx="25">
                  <c:v>5359</c:v>
                </c:pt>
                <c:pt idx="26">
                  <c:v>5569</c:v>
                </c:pt>
                <c:pt idx="27">
                  <c:v>5798</c:v>
                </c:pt>
                <c:pt idx="28">
                  <c:v>5970</c:v>
                </c:pt>
                <c:pt idx="29">
                  <c:v>6112</c:v>
                </c:pt>
                <c:pt idx="30">
                  <c:v>6264</c:v>
                </c:pt>
                <c:pt idx="31">
                  <c:v>6399</c:v>
                </c:pt>
                <c:pt idx="32">
                  <c:v>6536</c:v>
                </c:pt>
                <c:pt idx="33">
                  <c:v>6697</c:v>
                </c:pt>
                <c:pt idx="34">
                  <c:v>6856</c:v>
                </c:pt>
                <c:pt idx="35">
                  <c:v>7017</c:v>
                </c:pt>
                <c:pt idx="36">
                  <c:v>7182</c:v>
                </c:pt>
                <c:pt idx="37">
                  <c:v>7330</c:v>
                </c:pt>
                <c:pt idx="38">
                  <c:v>7500</c:v>
                </c:pt>
                <c:pt idx="39">
                  <c:v>7677</c:v>
                </c:pt>
                <c:pt idx="40">
                  <c:v>7811</c:v>
                </c:pt>
                <c:pt idx="41">
                  <c:v>7966</c:v>
                </c:pt>
                <c:pt idx="42">
                  <c:v>8106</c:v>
                </c:pt>
                <c:pt idx="43">
                  <c:v>8256</c:v>
                </c:pt>
                <c:pt idx="44">
                  <c:v>8424</c:v>
                </c:pt>
                <c:pt idx="45">
                  <c:v>8565</c:v>
                </c:pt>
                <c:pt idx="46">
                  <c:v>8703</c:v>
                </c:pt>
                <c:pt idx="47">
                  <c:v>8856</c:v>
                </c:pt>
                <c:pt idx="48">
                  <c:v>9046</c:v>
                </c:pt>
                <c:pt idx="49">
                  <c:v>9174</c:v>
                </c:pt>
                <c:pt idx="50">
                  <c:v>9350</c:v>
                </c:pt>
                <c:pt idx="51">
                  <c:v>9491</c:v>
                </c:pt>
                <c:pt idx="52">
                  <c:v>9643</c:v>
                </c:pt>
                <c:pt idx="53">
                  <c:v>9810</c:v>
                </c:pt>
                <c:pt idx="54">
                  <c:v>9950</c:v>
                </c:pt>
                <c:pt idx="55">
                  <c:v>10088</c:v>
                </c:pt>
                <c:pt idx="56">
                  <c:v>10284</c:v>
                </c:pt>
                <c:pt idx="57">
                  <c:v>10439</c:v>
                </c:pt>
                <c:pt idx="58">
                  <c:v>10600</c:v>
                </c:pt>
                <c:pt idx="59">
                  <c:v>10777</c:v>
                </c:pt>
                <c:pt idx="60">
                  <c:v>10925</c:v>
                </c:pt>
                <c:pt idx="61">
                  <c:v>11075</c:v>
                </c:pt>
                <c:pt idx="62">
                  <c:v>11236</c:v>
                </c:pt>
                <c:pt idx="63">
                  <c:v>11392</c:v>
                </c:pt>
                <c:pt idx="64">
                  <c:v>11582</c:v>
                </c:pt>
                <c:pt idx="65">
                  <c:v>11725</c:v>
                </c:pt>
                <c:pt idx="66">
                  <c:v>11895</c:v>
                </c:pt>
                <c:pt idx="67">
                  <c:v>12047</c:v>
                </c:pt>
                <c:pt idx="68">
                  <c:v>12219</c:v>
                </c:pt>
                <c:pt idx="69">
                  <c:v>12372</c:v>
                </c:pt>
                <c:pt idx="70">
                  <c:v>12531</c:v>
                </c:pt>
                <c:pt idx="71">
                  <c:v>12719</c:v>
                </c:pt>
                <c:pt idx="72">
                  <c:v>12880</c:v>
                </c:pt>
                <c:pt idx="73">
                  <c:v>13028</c:v>
                </c:pt>
                <c:pt idx="74">
                  <c:v>13207</c:v>
                </c:pt>
                <c:pt idx="75">
                  <c:v>13370</c:v>
                </c:pt>
                <c:pt idx="76">
                  <c:v>13509</c:v>
                </c:pt>
                <c:pt idx="77">
                  <c:v>13689</c:v>
                </c:pt>
                <c:pt idx="78">
                  <c:v>13834</c:v>
                </c:pt>
                <c:pt idx="79">
                  <c:v>13999</c:v>
                </c:pt>
                <c:pt idx="80">
                  <c:v>14143</c:v>
                </c:pt>
                <c:pt idx="81">
                  <c:v>14306</c:v>
                </c:pt>
                <c:pt idx="82">
                  <c:v>14445</c:v>
                </c:pt>
                <c:pt idx="83">
                  <c:v>14587</c:v>
                </c:pt>
                <c:pt idx="84">
                  <c:v>14770</c:v>
                </c:pt>
                <c:pt idx="85">
                  <c:v>15001</c:v>
                </c:pt>
                <c:pt idx="86">
                  <c:v>15160</c:v>
                </c:pt>
                <c:pt idx="87">
                  <c:v>15303</c:v>
                </c:pt>
                <c:pt idx="88">
                  <c:v>15487</c:v>
                </c:pt>
                <c:pt idx="89">
                  <c:v>15638</c:v>
                </c:pt>
                <c:pt idx="90">
                  <c:v>15802</c:v>
                </c:pt>
                <c:pt idx="91">
                  <c:v>15960</c:v>
                </c:pt>
                <c:pt idx="92">
                  <c:v>16140</c:v>
                </c:pt>
                <c:pt idx="93">
                  <c:v>16322</c:v>
                </c:pt>
                <c:pt idx="94">
                  <c:v>16509</c:v>
                </c:pt>
                <c:pt idx="95">
                  <c:v>16667</c:v>
                </c:pt>
                <c:pt idx="96">
                  <c:v>16820</c:v>
                </c:pt>
                <c:pt idx="97">
                  <c:v>16970</c:v>
                </c:pt>
                <c:pt idx="98">
                  <c:v>17116</c:v>
                </c:pt>
                <c:pt idx="99">
                  <c:v>17260</c:v>
                </c:pt>
                <c:pt idx="100">
                  <c:v>17389</c:v>
                </c:pt>
                <c:pt idx="101">
                  <c:v>17554</c:v>
                </c:pt>
                <c:pt idx="102">
                  <c:v>17693</c:v>
                </c:pt>
                <c:pt idx="103">
                  <c:v>17848</c:v>
                </c:pt>
                <c:pt idx="104">
                  <c:v>18005</c:v>
                </c:pt>
                <c:pt idx="105">
                  <c:v>18155</c:v>
                </c:pt>
                <c:pt idx="106">
                  <c:v>18331</c:v>
                </c:pt>
                <c:pt idx="107">
                  <c:v>18484</c:v>
                </c:pt>
                <c:pt idx="108">
                  <c:v>18641</c:v>
                </c:pt>
                <c:pt idx="109">
                  <c:v>18780</c:v>
                </c:pt>
                <c:pt idx="110">
                  <c:v>18946</c:v>
                </c:pt>
                <c:pt idx="111">
                  <c:v>19111</c:v>
                </c:pt>
                <c:pt idx="112">
                  <c:v>19254</c:v>
                </c:pt>
                <c:pt idx="113">
                  <c:v>19443</c:v>
                </c:pt>
                <c:pt idx="114">
                  <c:v>19581</c:v>
                </c:pt>
                <c:pt idx="115">
                  <c:v>19737</c:v>
                </c:pt>
                <c:pt idx="116">
                  <c:v>19904</c:v>
                </c:pt>
                <c:pt idx="117">
                  <c:v>20069</c:v>
                </c:pt>
                <c:pt idx="118">
                  <c:v>20225</c:v>
                </c:pt>
                <c:pt idx="119">
                  <c:v>20390</c:v>
                </c:pt>
                <c:pt idx="120">
                  <c:v>20551</c:v>
                </c:pt>
                <c:pt idx="121">
                  <c:v>20706</c:v>
                </c:pt>
                <c:pt idx="122">
                  <c:v>20867</c:v>
                </c:pt>
                <c:pt idx="123">
                  <c:v>21031</c:v>
                </c:pt>
                <c:pt idx="124">
                  <c:v>21195</c:v>
                </c:pt>
                <c:pt idx="125">
                  <c:v>21347</c:v>
                </c:pt>
                <c:pt idx="126">
                  <c:v>21522</c:v>
                </c:pt>
                <c:pt idx="127">
                  <c:v>21675</c:v>
                </c:pt>
                <c:pt idx="128">
                  <c:v>21811</c:v>
                </c:pt>
                <c:pt idx="129">
                  <c:v>21979</c:v>
                </c:pt>
                <c:pt idx="130">
                  <c:v>22156</c:v>
                </c:pt>
                <c:pt idx="131">
                  <c:v>22354</c:v>
                </c:pt>
                <c:pt idx="132">
                  <c:v>22491</c:v>
                </c:pt>
                <c:pt idx="133">
                  <c:v>22652</c:v>
                </c:pt>
                <c:pt idx="134">
                  <c:v>22807</c:v>
                </c:pt>
                <c:pt idx="135">
                  <c:v>22938</c:v>
                </c:pt>
                <c:pt idx="136">
                  <c:v>23102</c:v>
                </c:pt>
                <c:pt idx="137">
                  <c:v>23236</c:v>
                </c:pt>
                <c:pt idx="138">
                  <c:v>23391</c:v>
                </c:pt>
                <c:pt idx="139">
                  <c:v>23558</c:v>
                </c:pt>
                <c:pt idx="140">
                  <c:v>23706</c:v>
                </c:pt>
                <c:pt idx="141">
                  <c:v>23869</c:v>
                </c:pt>
                <c:pt idx="142">
                  <c:v>24099</c:v>
                </c:pt>
                <c:pt idx="143">
                  <c:v>24233</c:v>
                </c:pt>
                <c:pt idx="144">
                  <c:v>24404</c:v>
                </c:pt>
                <c:pt idx="145">
                  <c:v>24564</c:v>
                </c:pt>
                <c:pt idx="146">
                  <c:v>24712</c:v>
                </c:pt>
                <c:pt idx="147">
                  <c:v>24859</c:v>
                </c:pt>
                <c:pt idx="148">
                  <c:v>25021</c:v>
                </c:pt>
                <c:pt idx="149">
                  <c:v>25185</c:v>
                </c:pt>
                <c:pt idx="150">
                  <c:v>25353</c:v>
                </c:pt>
                <c:pt idx="151">
                  <c:v>25527</c:v>
                </c:pt>
                <c:pt idx="152">
                  <c:v>25690</c:v>
                </c:pt>
                <c:pt idx="153">
                  <c:v>25854</c:v>
                </c:pt>
                <c:pt idx="154">
                  <c:v>26021</c:v>
                </c:pt>
                <c:pt idx="155">
                  <c:v>26188</c:v>
                </c:pt>
                <c:pt idx="156">
                  <c:v>26323</c:v>
                </c:pt>
                <c:pt idx="157">
                  <c:v>26482</c:v>
                </c:pt>
                <c:pt idx="158">
                  <c:v>26646</c:v>
                </c:pt>
                <c:pt idx="159">
                  <c:v>26795</c:v>
                </c:pt>
                <c:pt idx="160">
                  <c:v>26965</c:v>
                </c:pt>
                <c:pt idx="161">
                  <c:v>27108</c:v>
                </c:pt>
                <c:pt idx="162">
                  <c:v>27272</c:v>
                </c:pt>
                <c:pt idx="163">
                  <c:v>27428</c:v>
                </c:pt>
                <c:pt idx="164">
                  <c:v>27564</c:v>
                </c:pt>
                <c:pt idx="165">
                  <c:v>27710</c:v>
                </c:pt>
                <c:pt idx="166">
                  <c:v>27866</c:v>
                </c:pt>
                <c:pt idx="167">
                  <c:v>28020</c:v>
                </c:pt>
                <c:pt idx="168">
                  <c:v>28171</c:v>
                </c:pt>
                <c:pt idx="169">
                  <c:v>28335</c:v>
                </c:pt>
                <c:pt idx="170">
                  <c:v>28482</c:v>
                </c:pt>
                <c:pt idx="171">
                  <c:v>28640</c:v>
                </c:pt>
                <c:pt idx="172">
                  <c:v>28796</c:v>
                </c:pt>
                <c:pt idx="173">
                  <c:v>28937</c:v>
                </c:pt>
                <c:pt idx="174">
                  <c:v>29066</c:v>
                </c:pt>
                <c:pt idx="175">
                  <c:v>29210</c:v>
                </c:pt>
                <c:pt idx="176">
                  <c:v>29378</c:v>
                </c:pt>
                <c:pt idx="177">
                  <c:v>29540</c:v>
                </c:pt>
                <c:pt idx="178">
                  <c:v>29694</c:v>
                </c:pt>
                <c:pt idx="179">
                  <c:v>29830</c:v>
                </c:pt>
                <c:pt idx="180">
                  <c:v>29979</c:v>
                </c:pt>
                <c:pt idx="181">
                  <c:v>30135</c:v>
                </c:pt>
                <c:pt idx="182">
                  <c:v>30287</c:v>
                </c:pt>
                <c:pt idx="183">
                  <c:v>30450</c:v>
                </c:pt>
                <c:pt idx="184">
                  <c:v>30604</c:v>
                </c:pt>
                <c:pt idx="185">
                  <c:v>30762</c:v>
                </c:pt>
                <c:pt idx="186">
                  <c:v>30927</c:v>
                </c:pt>
                <c:pt idx="187">
                  <c:v>31097</c:v>
                </c:pt>
                <c:pt idx="188">
                  <c:v>31250</c:v>
                </c:pt>
                <c:pt idx="189">
                  <c:v>31425</c:v>
                </c:pt>
                <c:pt idx="190">
                  <c:v>31579</c:v>
                </c:pt>
                <c:pt idx="191">
                  <c:v>31736</c:v>
                </c:pt>
                <c:pt idx="192">
                  <c:v>31911</c:v>
                </c:pt>
                <c:pt idx="193">
                  <c:v>32069</c:v>
                </c:pt>
                <c:pt idx="194">
                  <c:v>32251</c:v>
                </c:pt>
                <c:pt idx="195">
                  <c:v>32437</c:v>
                </c:pt>
                <c:pt idx="196">
                  <c:v>32619</c:v>
                </c:pt>
                <c:pt idx="197">
                  <c:v>32760</c:v>
                </c:pt>
                <c:pt idx="198">
                  <c:v>32900</c:v>
                </c:pt>
                <c:pt idx="199">
                  <c:v>33061</c:v>
                </c:pt>
                <c:pt idx="200">
                  <c:v>33202</c:v>
                </c:pt>
                <c:pt idx="201">
                  <c:v>33367</c:v>
                </c:pt>
                <c:pt idx="202">
                  <c:v>33498</c:v>
                </c:pt>
                <c:pt idx="203">
                  <c:v>33659</c:v>
                </c:pt>
                <c:pt idx="204">
                  <c:v>33811</c:v>
                </c:pt>
                <c:pt idx="205">
                  <c:v>34027</c:v>
                </c:pt>
                <c:pt idx="206">
                  <c:v>34188</c:v>
                </c:pt>
                <c:pt idx="207">
                  <c:v>34344</c:v>
                </c:pt>
                <c:pt idx="208">
                  <c:v>34510</c:v>
                </c:pt>
                <c:pt idx="209">
                  <c:v>34697</c:v>
                </c:pt>
                <c:pt idx="210">
                  <c:v>34865</c:v>
                </c:pt>
                <c:pt idx="211">
                  <c:v>35023</c:v>
                </c:pt>
                <c:pt idx="212">
                  <c:v>35184</c:v>
                </c:pt>
                <c:pt idx="213">
                  <c:v>35355</c:v>
                </c:pt>
                <c:pt idx="214">
                  <c:v>35518</c:v>
                </c:pt>
                <c:pt idx="215">
                  <c:v>35657</c:v>
                </c:pt>
                <c:pt idx="216">
                  <c:v>35816</c:v>
                </c:pt>
                <c:pt idx="217">
                  <c:v>35959</c:v>
                </c:pt>
              </c:numCache>
            </c:numRef>
          </c:cat>
          <c:val>
            <c:numRef>
              <c:f>Sheet1!$E$2:$E$219</c:f>
              <c:numCache>
                <c:formatCode>General</c:formatCode>
                <c:ptCount val="218"/>
                <c:pt idx="0">
                  <c:v>23.3994140625</c:v>
                </c:pt>
                <c:pt idx="1">
                  <c:v>57.6552734375</c:v>
                </c:pt>
                <c:pt idx="2">
                  <c:v>57.998046875</c:v>
                </c:pt>
                <c:pt idx="3">
                  <c:v>57.998046875</c:v>
                </c:pt>
                <c:pt idx="4">
                  <c:v>57.998046875</c:v>
                </c:pt>
                <c:pt idx="5">
                  <c:v>73.205078125</c:v>
                </c:pt>
                <c:pt idx="6">
                  <c:v>73.205078125</c:v>
                </c:pt>
                <c:pt idx="7">
                  <c:v>73.205078125</c:v>
                </c:pt>
                <c:pt idx="8">
                  <c:v>73.2060546875</c:v>
                </c:pt>
                <c:pt idx="9">
                  <c:v>73.2197265625</c:v>
                </c:pt>
                <c:pt idx="10">
                  <c:v>73.2197265625</c:v>
                </c:pt>
                <c:pt idx="11">
                  <c:v>73.2236328125</c:v>
                </c:pt>
                <c:pt idx="12">
                  <c:v>73.2333984375</c:v>
                </c:pt>
                <c:pt idx="13">
                  <c:v>73.2333984375</c:v>
                </c:pt>
                <c:pt idx="14">
                  <c:v>73.2333984375</c:v>
                </c:pt>
                <c:pt idx="15">
                  <c:v>73.2412109375</c:v>
                </c:pt>
                <c:pt idx="16">
                  <c:v>73.2412109375</c:v>
                </c:pt>
                <c:pt idx="17">
                  <c:v>73.2412109375</c:v>
                </c:pt>
                <c:pt idx="18">
                  <c:v>73.2490234375</c:v>
                </c:pt>
                <c:pt idx="19">
                  <c:v>73.2490234375</c:v>
                </c:pt>
                <c:pt idx="20">
                  <c:v>73.2490234375</c:v>
                </c:pt>
                <c:pt idx="21">
                  <c:v>73.2587890625</c:v>
                </c:pt>
                <c:pt idx="22">
                  <c:v>73.2587890625</c:v>
                </c:pt>
                <c:pt idx="23">
                  <c:v>73.2705078125</c:v>
                </c:pt>
                <c:pt idx="24">
                  <c:v>73.2705078125</c:v>
                </c:pt>
                <c:pt idx="25">
                  <c:v>73.2666015625</c:v>
                </c:pt>
                <c:pt idx="26">
                  <c:v>73.2744140625</c:v>
                </c:pt>
                <c:pt idx="27">
                  <c:v>73.275390625</c:v>
                </c:pt>
                <c:pt idx="28">
                  <c:v>73.6240234375</c:v>
                </c:pt>
                <c:pt idx="29">
                  <c:v>75.1962890625</c:v>
                </c:pt>
                <c:pt idx="30">
                  <c:v>91.845703125</c:v>
                </c:pt>
                <c:pt idx="31">
                  <c:v>47.4580078125</c:v>
                </c:pt>
                <c:pt idx="32">
                  <c:v>47.4580078125</c:v>
                </c:pt>
                <c:pt idx="33">
                  <c:v>62.677734375</c:v>
                </c:pt>
                <c:pt idx="34">
                  <c:v>62.880859375</c:v>
                </c:pt>
                <c:pt idx="35">
                  <c:v>62.880859375</c:v>
                </c:pt>
                <c:pt idx="36">
                  <c:v>62.880859375</c:v>
                </c:pt>
                <c:pt idx="37">
                  <c:v>62.880859375</c:v>
                </c:pt>
                <c:pt idx="38">
                  <c:v>78.2333984375</c:v>
                </c:pt>
                <c:pt idx="39">
                  <c:v>78.74609375</c:v>
                </c:pt>
                <c:pt idx="40">
                  <c:v>78.865234375</c:v>
                </c:pt>
                <c:pt idx="41">
                  <c:v>78.865234375</c:v>
                </c:pt>
                <c:pt idx="42">
                  <c:v>78.865234375</c:v>
                </c:pt>
                <c:pt idx="43">
                  <c:v>78.865234375</c:v>
                </c:pt>
                <c:pt idx="44">
                  <c:v>78.865234375</c:v>
                </c:pt>
                <c:pt idx="45">
                  <c:v>78.865234375</c:v>
                </c:pt>
                <c:pt idx="46">
                  <c:v>78.865234375</c:v>
                </c:pt>
                <c:pt idx="47">
                  <c:v>78.873046875</c:v>
                </c:pt>
                <c:pt idx="48">
                  <c:v>78.9462890625</c:v>
                </c:pt>
                <c:pt idx="49">
                  <c:v>49.29296875</c:v>
                </c:pt>
                <c:pt idx="50">
                  <c:v>49.29296875</c:v>
                </c:pt>
                <c:pt idx="51">
                  <c:v>49.29296875</c:v>
                </c:pt>
                <c:pt idx="52">
                  <c:v>49.29296875</c:v>
                </c:pt>
                <c:pt idx="53">
                  <c:v>49.29296875</c:v>
                </c:pt>
                <c:pt idx="54">
                  <c:v>49.29296875</c:v>
                </c:pt>
                <c:pt idx="55">
                  <c:v>49.2890625</c:v>
                </c:pt>
                <c:pt idx="56">
                  <c:v>49.2890625</c:v>
                </c:pt>
                <c:pt idx="57">
                  <c:v>49.2890625</c:v>
                </c:pt>
                <c:pt idx="58">
                  <c:v>49.2890625</c:v>
                </c:pt>
                <c:pt idx="59">
                  <c:v>49.2890625</c:v>
                </c:pt>
                <c:pt idx="60">
                  <c:v>49.2890625</c:v>
                </c:pt>
                <c:pt idx="61">
                  <c:v>49.2890625</c:v>
                </c:pt>
                <c:pt idx="62">
                  <c:v>49.2890625</c:v>
                </c:pt>
                <c:pt idx="63">
                  <c:v>49.2890625</c:v>
                </c:pt>
                <c:pt idx="64">
                  <c:v>49.2890625</c:v>
                </c:pt>
                <c:pt idx="65">
                  <c:v>49.2890625</c:v>
                </c:pt>
                <c:pt idx="66">
                  <c:v>79.8212890625</c:v>
                </c:pt>
                <c:pt idx="67">
                  <c:v>79.8349609375</c:v>
                </c:pt>
                <c:pt idx="68">
                  <c:v>79.8349609375</c:v>
                </c:pt>
                <c:pt idx="69">
                  <c:v>79.8349609375</c:v>
                </c:pt>
                <c:pt idx="70">
                  <c:v>79.8349609375</c:v>
                </c:pt>
                <c:pt idx="71">
                  <c:v>79.8349609375</c:v>
                </c:pt>
                <c:pt idx="72">
                  <c:v>79.8349609375</c:v>
                </c:pt>
                <c:pt idx="73">
                  <c:v>79.8349609375</c:v>
                </c:pt>
                <c:pt idx="74">
                  <c:v>79.8349609375</c:v>
                </c:pt>
                <c:pt idx="75">
                  <c:v>79.8349609375</c:v>
                </c:pt>
                <c:pt idx="76">
                  <c:v>79.8349609375</c:v>
                </c:pt>
                <c:pt idx="77">
                  <c:v>79.8349609375</c:v>
                </c:pt>
                <c:pt idx="78">
                  <c:v>79.8349609375</c:v>
                </c:pt>
                <c:pt idx="79">
                  <c:v>79.8349609375</c:v>
                </c:pt>
                <c:pt idx="80">
                  <c:v>79.8349609375</c:v>
                </c:pt>
                <c:pt idx="81">
                  <c:v>79.8349609375</c:v>
                </c:pt>
                <c:pt idx="82">
                  <c:v>79.8349609375</c:v>
                </c:pt>
                <c:pt idx="83">
                  <c:v>79.8349609375</c:v>
                </c:pt>
                <c:pt idx="84">
                  <c:v>79.8349609375</c:v>
                </c:pt>
                <c:pt idx="85">
                  <c:v>79.8349609375</c:v>
                </c:pt>
                <c:pt idx="86">
                  <c:v>79.8388671875</c:v>
                </c:pt>
                <c:pt idx="87">
                  <c:v>80.0751953125</c:v>
                </c:pt>
                <c:pt idx="88">
                  <c:v>80.1474609375</c:v>
                </c:pt>
                <c:pt idx="89">
                  <c:v>80.2744140625</c:v>
                </c:pt>
                <c:pt idx="90">
                  <c:v>80.2646484375</c:v>
                </c:pt>
                <c:pt idx="91">
                  <c:v>80.2880859375</c:v>
                </c:pt>
                <c:pt idx="92">
                  <c:v>80.2939453125</c:v>
                </c:pt>
                <c:pt idx="93">
                  <c:v>80.2978515625</c:v>
                </c:pt>
                <c:pt idx="94">
                  <c:v>80.2919921875</c:v>
                </c:pt>
                <c:pt idx="95">
                  <c:v>80.3056640625</c:v>
                </c:pt>
                <c:pt idx="96">
                  <c:v>80.3056640625</c:v>
                </c:pt>
                <c:pt idx="97">
                  <c:v>80.3056640625</c:v>
                </c:pt>
                <c:pt idx="98">
                  <c:v>80.3056640625</c:v>
                </c:pt>
                <c:pt idx="99">
                  <c:v>80.3056640625</c:v>
                </c:pt>
                <c:pt idx="100">
                  <c:v>80.3056640625</c:v>
                </c:pt>
                <c:pt idx="101">
                  <c:v>80.3056640625</c:v>
                </c:pt>
                <c:pt idx="102">
                  <c:v>80.3056640625</c:v>
                </c:pt>
                <c:pt idx="103">
                  <c:v>80.3056640625</c:v>
                </c:pt>
                <c:pt idx="104">
                  <c:v>80.3095703125</c:v>
                </c:pt>
                <c:pt idx="105">
                  <c:v>49.4443359375</c:v>
                </c:pt>
                <c:pt idx="106">
                  <c:v>49.4443359375</c:v>
                </c:pt>
                <c:pt idx="107">
                  <c:v>49.4677734375</c:v>
                </c:pt>
                <c:pt idx="108">
                  <c:v>64.6865234375</c:v>
                </c:pt>
                <c:pt idx="109">
                  <c:v>64.6708984375</c:v>
                </c:pt>
                <c:pt idx="110">
                  <c:v>64.6708984375</c:v>
                </c:pt>
                <c:pt idx="111">
                  <c:v>79.8544921875</c:v>
                </c:pt>
                <c:pt idx="112">
                  <c:v>79.8583984375</c:v>
                </c:pt>
                <c:pt idx="113">
                  <c:v>79.8330078125</c:v>
                </c:pt>
                <c:pt idx="114">
                  <c:v>79.8349609375</c:v>
                </c:pt>
                <c:pt idx="115">
                  <c:v>79.8349609375</c:v>
                </c:pt>
                <c:pt idx="116">
                  <c:v>79.8349609375</c:v>
                </c:pt>
                <c:pt idx="117">
                  <c:v>79.8349609375</c:v>
                </c:pt>
                <c:pt idx="118">
                  <c:v>79.8369140625</c:v>
                </c:pt>
                <c:pt idx="119">
                  <c:v>79.8369140625</c:v>
                </c:pt>
                <c:pt idx="120">
                  <c:v>79.8369140625</c:v>
                </c:pt>
                <c:pt idx="121">
                  <c:v>79.8408203125</c:v>
                </c:pt>
                <c:pt idx="122">
                  <c:v>79.8505859375</c:v>
                </c:pt>
                <c:pt idx="123">
                  <c:v>49.3232421875</c:v>
                </c:pt>
                <c:pt idx="124">
                  <c:v>49.3232421875</c:v>
                </c:pt>
                <c:pt idx="125">
                  <c:v>64.5302734375</c:v>
                </c:pt>
                <c:pt idx="126">
                  <c:v>64.5341796875</c:v>
                </c:pt>
                <c:pt idx="127">
                  <c:v>64.5341796875</c:v>
                </c:pt>
                <c:pt idx="128">
                  <c:v>64.5341796875</c:v>
                </c:pt>
                <c:pt idx="129">
                  <c:v>64.5341796875</c:v>
                </c:pt>
                <c:pt idx="130">
                  <c:v>79.7412109375</c:v>
                </c:pt>
                <c:pt idx="131">
                  <c:v>79.7685546875</c:v>
                </c:pt>
                <c:pt idx="132">
                  <c:v>79.7802734375</c:v>
                </c:pt>
                <c:pt idx="133">
                  <c:v>79.7802734375</c:v>
                </c:pt>
                <c:pt idx="134">
                  <c:v>79.7802734375</c:v>
                </c:pt>
                <c:pt idx="135">
                  <c:v>79.7802734375</c:v>
                </c:pt>
                <c:pt idx="136">
                  <c:v>79.7802734375</c:v>
                </c:pt>
                <c:pt idx="137">
                  <c:v>79.7802734375</c:v>
                </c:pt>
                <c:pt idx="138">
                  <c:v>79.7802734375</c:v>
                </c:pt>
                <c:pt idx="139">
                  <c:v>79.7802734375</c:v>
                </c:pt>
                <c:pt idx="140">
                  <c:v>79.7802734375</c:v>
                </c:pt>
                <c:pt idx="141">
                  <c:v>79.7802734375</c:v>
                </c:pt>
                <c:pt idx="142">
                  <c:v>79.7802734375</c:v>
                </c:pt>
                <c:pt idx="143">
                  <c:v>79.7802734375</c:v>
                </c:pt>
                <c:pt idx="144">
                  <c:v>49.6767578125</c:v>
                </c:pt>
                <c:pt idx="145">
                  <c:v>49.6767578125</c:v>
                </c:pt>
                <c:pt idx="146">
                  <c:v>49.6767578125</c:v>
                </c:pt>
                <c:pt idx="147">
                  <c:v>49.6767578125</c:v>
                </c:pt>
                <c:pt idx="148">
                  <c:v>49.6767578125</c:v>
                </c:pt>
                <c:pt idx="149">
                  <c:v>49.6767578125</c:v>
                </c:pt>
                <c:pt idx="150">
                  <c:v>49.6767578125</c:v>
                </c:pt>
                <c:pt idx="151">
                  <c:v>49.6767578125</c:v>
                </c:pt>
                <c:pt idx="152">
                  <c:v>49.6767578125</c:v>
                </c:pt>
                <c:pt idx="153">
                  <c:v>49.6767578125</c:v>
                </c:pt>
                <c:pt idx="154">
                  <c:v>49.6767578125</c:v>
                </c:pt>
                <c:pt idx="155">
                  <c:v>49.6767578125</c:v>
                </c:pt>
                <c:pt idx="156">
                  <c:v>49.6767578125</c:v>
                </c:pt>
                <c:pt idx="157">
                  <c:v>49.6767578125</c:v>
                </c:pt>
                <c:pt idx="158">
                  <c:v>49.6767578125</c:v>
                </c:pt>
                <c:pt idx="159">
                  <c:v>64.8837890625</c:v>
                </c:pt>
                <c:pt idx="160">
                  <c:v>80.1201171875</c:v>
                </c:pt>
                <c:pt idx="161">
                  <c:v>80.1201171875</c:v>
                </c:pt>
                <c:pt idx="162">
                  <c:v>80.1201171875</c:v>
                </c:pt>
                <c:pt idx="163">
                  <c:v>80.1201171875</c:v>
                </c:pt>
                <c:pt idx="164">
                  <c:v>80.1201171875</c:v>
                </c:pt>
                <c:pt idx="165">
                  <c:v>80.1201171875</c:v>
                </c:pt>
                <c:pt idx="166">
                  <c:v>80.1201171875</c:v>
                </c:pt>
                <c:pt idx="167">
                  <c:v>80.1201171875</c:v>
                </c:pt>
                <c:pt idx="168">
                  <c:v>80.1201171875</c:v>
                </c:pt>
                <c:pt idx="169">
                  <c:v>80.1201171875</c:v>
                </c:pt>
                <c:pt idx="170">
                  <c:v>80.1201171875</c:v>
                </c:pt>
                <c:pt idx="171">
                  <c:v>80.1201171875</c:v>
                </c:pt>
                <c:pt idx="172">
                  <c:v>80.1201171875</c:v>
                </c:pt>
                <c:pt idx="173">
                  <c:v>80.1201171875</c:v>
                </c:pt>
                <c:pt idx="174">
                  <c:v>80.1201171875</c:v>
                </c:pt>
                <c:pt idx="175">
                  <c:v>80.1201171875</c:v>
                </c:pt>
                <c:pt idx="176">
                  <c:v>80.1201171875</c:v>
                </c:pt>
                <c:pt idx="177">
                  <c:v>80.1201171875</c:v>
                </c:pt>
                <c:pt idx="178">
                  <c:v>80.1201171875</c:v>
                </c:pt>
                <c:pt idx="179">
                  <c:v>80.1201171875</c:v>
                </c:pt>
                <c:pt idx="180">
                  <c:v>80.125</c:v>
                </c:pt>
                <c:pt idx="181">
                  <c:v>80.125</c:v>
                </c:pt>
                <c:pt idx="182">
                  <c:v>80.125</c:v>
                </c:pt>
                <c:pt idx="183">
                  <c:v>80.125</c:v>
                </c:pt>
                <c:pt idx="184">
                  <c:v>80.125</c:v>
                </c:pt>
                <c:pt idx="185">
                  <c:v>80.125</c:v>
                </c:pt>
                <c:pt idx="186">
                  <c:v>80.125</c:v>
                </c:pt>
                <c:pt idx="187">
                  <c:v>80.134765625</c:v>
                </c:pt>
                <c:pt idx="188">
                  <c:v>80.130859375</c:v>
                </c:pt>
                <c:pt idx="189">
                  <c:v>80.134765625</c:v>
                </c:pt>
                <c:pt idx="190">
                  <c:v>80.16796875</c:v>
                </c:pt>
                <c:pt idx="191">
                  <c:v>80.193359375</c:v>
                </c:pt>
                <c:pt idx="192">
                  <c:v>80.22265625</c:v>
                </c:pt>
                <c:pt idx="193">
                  <c:v>80.25</c:v>
                </c:pt>
                <c:pt idx="194">
                  <c:v>80.28125</c:v>
                </c:pt>
                <c:pt idx="195">
                  <c:v>80.31640625</c:v>
                </c:pt>
                <c:pt idx="196">
                  <c:v>80.345703125</c:v>
                </c:pt>
                <c:pt idx="197">
                  <c:v>80.345703125</c:v>
                </c:pt>
                <c:pt idx="198">
                  <c:v>80.345703125</c:v>
                </c:pt>
                <c:pt idx="199">
                  <c:v>80.345703125</c:v>
                </c:pt>
                <c:pt idx="200">
                  <c:v>80.345703125</c:v>
                </c:pt>
                <c:pt idx="201">
                  <c:v>80.345703125</c:v>
                </c:pt>
                <c:pt idx="202">
                  <c:v>80.345703125</c:v>
                </c:pt>
                <c:pt idx="203">
                  <c:v>80.345703125</c:v>
                </c:pt>
                <c:pt idx="204">
                  <c:v>80.380859375</c:v>
                </c:pt>
                <c:pt idx="205">
                  <c:v>80.39453125</c:v>
                </c:pt>
                <c:pt idx="206">
                  <c:v>80.419921875</c:v>
                </c:pt>
                <c:pt idx="207">
                  <c:v>80.443359375</c:v>
                </c:pt>
                <c:pt idx="208">
                  <c:v>80.462890625</c:v>
                </c:pt>
                <c:pt idx="209">
                  <c:v>80.48828125</c:v>
                </c:pt>
                <c:pt idx="210">
                  <c:v>80.505859375</c:v>
                </c:pt>
                <c:pt idx="211">
                  <c:v>80.525390625</c:v>
                </c:pt>
                <c:pt idx="212">
                  <c:v>80.546875</c:v>
                </c:pt>
                <c:pt idx="213">
                  <c:v>80.5546875</c:v>
                </c:pt>
                <c:pt idx="214">
                  <c:v>80.5546875</c:v>
                </c:pt>
                <c:pt idx="215">
                  <c:v>80.5546875</c:v>
                </c:pt>
                <c:pt idx="216">
                  <c:v>80.55859375</c:v>
                </c:pt>
                <c:pt idx="217">
                  <c:v>80.55859375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47008"/>
        <c:axId val="-124649184"/>
      </c:lineChart>
      <c:catAx>
        <c:axId val="-1246470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464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46491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46470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9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1214</f>
        <v>1214</v>
      </c>
      <c r="B2" s="1">
        <f>11</f>
        <v>11</v>
      </c>
      <c r="C2" s="1">
        <f>1214</f>
        <v>1214</v>
      </c>
      <c r="D2" s="1">
        <f>23961</f>
        <v>23961</v>
      </c>
      <c r="E2" s="1">
        <f>23.3994140625</f>
        <v>23.3994140625</v>
      </c>
      <c r="G2" s="1">
        <f>238</f>
        <v>238</v>
      </c>
    </row>
    <row r="3" spans="1:10" x14ac:dyDescent="0.25">
      <c r="A3" s="1">
        <f>1458</f>
        <v>1458</v>
      </c>
      <c r="B3" s="1">
        <f>0</f>
        <v>0</v>
      </c>
      <c r="C3" s="1">
        <f>1378</f>
        <v>1378</v>
      </c>
      <c r="D3" s="1">
        <f>59039</f>
        <v>59039</v>
      </c>
      <c r="E3" s="1">
        <f>57.6552734375</f>
        <v>57.6552734375</v>
      </c>
    </row>
    <row r="4" spans="1:10" x14ac:dyDescent="0.25">
      <c r="A4" s="1">
        <f>1707</f>
        <v>1707</v>
      </c>
      <c r="B4" s="1">
        <f>0</f>
        <v>0</v>
      </c>
      <c r="C4" s="1">
        <f>1505</f>
        <v>1505</v>
      </c>
      <c r="D4" s="1">
        <f>59390</f>
        <v>59390</v>
      </c>
      <c r="E4" s="1">
        <f>57.998046875</f>
        <v>57.998046875</v>
      </c>
      <c r="G4" s="1" t="s">
        <v>5</v>
      </c>
    </row>
    <row r="5" spans="1:10" x14ac:dyDescent="0.25">
      <c r="A5" s="1">
        <f>1930</f>
        <v>1930</v>
      </c>
      <c r="B5" s="1">
        <f>0</f>
        <v>0</v>
      </c>
      <c r="C5" s="1">
        <f>1645</f>
        <v>1645</v>
      </c>
      <c r="D5" s="1">
        <f>59390</f>
        <v>59390</v>
      </c>
      <c r="E5" s="1">
        <f>57.998046875</f>
        <v>57.998046875</v>
      </c>
      <c r="G5" s="1">
        <f>159</f>
        <v>159</v>
      </c>
    </row>
    <row r="6" spans="1:10" x14ac:dyDescent="0.25">
      <c r="A6" s="1">
        <f>2168</f>
        <v>2168</v>
      </c>
      <c r="B6" s="1">
        <f>0</f>
        <v>0</v>
      </c>
      <c r="C6" s="1">
        <f>1791</f>
        <v>1791</v>
      </c>
      <c r="D6" s="1">
        <f>59390</f>
        <v>59390</v>
      </c>
      <c r="E6" s="1">
        <f>57.998046875</f>
        <v>57.998046875</v>
      </c>
    </row>
    <row r="7" spans="1:10" x14ac:dyDescent="0.25">
      <c r="A7" s="1">
        <f>2400</f>
        <v>2400</v>
      </c>
      <c r="B7" s="1">
        <f>0</f>
        <v>0</v>
      </c>
      <c r="C7" s="1">
        <f>1943</f>
        <v>1943</v>
      </c>
      <c r="D7" s="1">
        <f>74962</f>
        <v>74962</v>
      </c>
      <c r="E7" s="1">
        <f>73.205078125</f>
        <v>73.205078125</v>
      </c>
    </row>
    <row r="8" spans="1:10" x14ac:dyDescent="0.25">
      <c r="A8" s="1">
        <f>2647</f>
        <v>2647</v>
      </c>
      <c r="B8" s="1">
        <f>0</f>
        <v>0</v>
      </c>
      <c r="C8" s="1">
        <f>2080</f>
        <v>2080</v>
      </c>
      <c r="D8" s="1">
        <f>74962</f>
        <v>74962</v>
      </c>
      <c r="E8" s="1">
        <f>73.205078125</f>
        <v>73.205078125</v>
      </c>
    </row>
    <row r="9" spans="1:10" x14ac:dyDescent="0.25">
      <c r="A9" s="1">
        <f>2880</f>
        <v>2880</v>
      </c>
      <c r="B9" s="1">
        <f>3</f>
        <v>3</v>
      </c>
      <c r="C9" s="1">
        <f>2248</f>
        <v>2248</v>
      </c>
      <c r="D9" s="1">
        <f>74962</f>
        <v>74962</v>
      </c>
      <c r="E9" s="1">
        <f>73.205078125</f>
        <v>73.205078125</v>
      </c>
    </row>
    <row r="10" spans="1:10" x14ac:dyDescent="0.25">
      <c r="A10" s="1">
        <f>3121</f>
        <v>3121</v>
      </c>
      <c r="B10" s="1">
        <f t="shared" ref="B10:B18" si="0">0</f>
        <v>0</v>
      </c>
      <c r="C10" s="1">
        <f>2401</f>
        <v>2401</v>
      </c>
      <c r="D10" s="1">
        <f>74963</f>
        <v>74963</v>
      </c>
      <c r="E10" s="1">
        <f>73.2060546875</f>
        <v>73.2060546875</v>
      </c>
    </row>
    <row r="11" spans="1:10" x14ac:dyDescent="0.25">
      <c r="A11" s="1">
        <f>3349</f>
        <v>3349</v>
      </c>
      <c r="B11" s="1">
        <f t="shared" si="0"/>
        <v>0</v>
      </c>
      <c r="C11" s="1">
        <f>2557</f>
        <v>2557</v>
      </c>
      <c r="D11" s="1">
        <f>74977</f>
        <v>74977</v>
      </c>
      <c r="E11" s="1">
        <f>73.2197265625</f>
        <v>73.2197265625</v>
      </c>
    </row>
    <row r="12" spans="1:10" x14ac:dyDescent="0.25">
      <c r="A12" s="1">
        <f>3566</f>
        <v>3566</v>
      </c>
      <c r="B12" s="1">
        <f t="shared" si="0"/>
        <v>0</v>
      </c>
      <c r="C12" s="1">
        <f>2741</f>
        <v>2741</v>
      </c>
      <c r="D12" s="1">
        <f>74977</f>
        <v>74977</v>
      </c>
      <c r="E12" s="1">
        <f>73.2197265625</f>
        <v>73.2197265625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3784</f>
        <v>3784</v>
      </c>
      <c r="B13" s="1">
        <f t="shared" si="0"/>
        <v>0</v>
      </c>
      <c r="C13" s="1">
        <f>2894</f>
        <v>2894</v>
      </c>
      <c r="D13" s="1">
        <f>74981</f>
        <v>74981</v>
      </c>
      <c r="E13" s="1">
        <f>73.2236328125</f>
        <v>73.2236328125</v>
      </c>
      <c r="H13" s="1">
        <v>72.14</v>
      </c>
      <c r="I13" s="1">
        <f>MAX(E2:E408)</f>
        <v>91.845703125</v>
      </c>
      <c r="J13" s="1">
        <v>80</v>
      </c>
    </row>
    <row r="14" spans="1:10" x14ac:dyDescent="0.25">
      <c r="A14" s="1">
        <f>4049</f>
        <v>4049</v>
      </c>
      <c r="B14" s="1">
        <f t="shared" si="0"/>
        <v>0</v>
      </c>
      <c r="C14" s="1">
        <f>3058</f>
        <v>3058</v>
      </c>
      <c r="D14" s="1">
        <f>74991</f>
        <v>74991</v>
      </c>
      <c r="E14" s="1">
        <f>73.2333984375</f>
        <v>73.2333984375</v>
      </c>
    </row>
    <row r="15" spans="1:10" x14ac:dyDescent="0.25">
      <c r="A15" s="1">
        <f>4334</f>
        <v>4334</v>
      </c>
      <c r="B15" s="1">
        <f t="shared" si="0"/>
        <v>0</v>
      </c>
      <c r="C15" s="1">
        <f>3208</f>
        <v>3208</v>
      </c>
      <c r="D15" s="1">
        <f>74991</f>
        <v>74991</v>
      </c>
      <c r="E15" s="1">
        <f>73.2333984375</f>
        <v>73.2333984375</v>
      </c>
    </row>
    <row r="16" spans="1:10" x14ac:dyDescent="0.25">
      <c r="A16" s="1">
        <f>4576</f>
        <v>4576</v>
      </c>
      <c r="B16" s="1">
        <f t="shared" si="0"/>
        <v>0</v>
      </c>
      <c r="C16" s="1">
        <f>3376</f>
        <v>3376</v>
      </c>
      <c r="D16" s="1">
        <f>74991</f>
        <v>74991</v>
      </c>
      <c r="E16" s="1">
        <f>73.2333984375</f>
        <v>73.2333984375</v>
      </c>
    </row>
    <row r="17" spans="1:5" x14ac:dyDescent="0.25">
      <c r="A17" s="1">
        <f>4857</f>
        <v>4857</v>
      </c>
      <c r="B17" s="1">
        <f t="shared" si="0"/>
        <v>0</v>
      </c>
      <c r="C17" s="1">
        <f>3534</f>
        <v>3534</v>
      </c>
      <c r="D17" s="1">
        <f>74999</f>
        <v>74999</v>
      </c>
      <c r="E17" s="1">
        <f>73.2412109375</f>
        <v>73.2412109375</v>
      </c>
    </row>
    <row r="18" spans="1:5" x14ac:dyDescent="0.25">
      <c r="A18" s="1">
        <f>5148</f>
        <v>5148</v>
      </c>
      <c r="B18" s="1">
        <f t="shared" si="0"/>
        <v>0</v>
      </c>
      <c r="C18" s="1">
        <f>3698</f>
        <v>3698</v>
      </c>
      <c r="D18" s="1">
        <f>74999</f>
        <v>74999</v>
      </c>
      <c r="E18" s="1">
        <f>73.2412109375</f>
        <v>73.2412109375</v>
      </c>
    </row>
    <row r="19" spans="1:5" x14ac:dyDescent="0.25">
      <c r="A19" s="1">
        <f>5426</f>
        <v>5426</v>
      </c>
      <c r="B19" s="1">
        <f>7</f>
        <v>7</v>
      </c>
      <c r="C19" s="1">
        <f>3848</f>
        <v>3848</v>
      </c>
      <c r="D19" s="1">
        <f>74999</f>
        <v>74999</v>
      </c>
      <c r="E19" s="1">
        <f>73.2412109375</f>
        <v>73.2412109375</v>
      </c>
    </row>
    <row r="20" spans="1:5" x14ac:dyDescent="0.25">
      <c r="A20" s="1">
        <f>5695</f>
        <v>5695</v>
      </c>
      <c r="B20" s="1">
        <f>0</f>
        <v>0</v>
      </c>
      <c r="C20" s="1">
        <f>3974</f>
        <v>3974</v>
      </c>
      <c r="D20" s="1">
        <f>75007</f>
        <v>75007</v>
      </c>
      <c r="E20" s="1">
        <f>73.2490234375</f>
        <v>73.2490234375</v>
      </c>
    </row>
    <row r="21" spans="1:5" x14ac:dyDescent="0.25">
      <c r="A21" s="1">
        <f>5904</f>
        <v>5904</v>
      </c>
      <c r="B21" s="1">
        <f>10</f>
        <v>10</v>
      </c>
      <c r="C21" s="1">
        <f>4189</f>
        <v>4189</v>
      </c>
      <c r="D21" s="1">
        <f>75007</f>
        <v>75007</v>
      </c>
      <c r="E21" s="1">
        <f>73.2490234375</f>
        <v>73.2490234375</v>
      </c>
    </row>
    <row r="22" spans="1:5" x14ac:dyDescent="0.25">
      <c r="A22" s="1">
        <f>6147</f>
        <v>6147</v>
      </c>
      <c r="B22" s="1">
        <f>12</f>
        <v>12</v>
      </c>
      <c r="C22" s="1">
        <f>4404</f>
        <v>4404</v>
      </c>
      <c r="D22" s="1">
        <f>75007</f>
        <v>75007</v>
      </c>
      <c r="E22" s="1">
        <f>73.2490234375</f>
        <v>73.2490234375</v>
      </c>
    </row>
    <row r="23" spans="1:5" x14ac:dyDescent="0.25">
      <c r="A23" s="1">
        <f>6382</f>
        <v>6382</v>
      </c>
      <c r="B23" s="1">
        <f>0</f>
        <v>0</v>
      </c>
      <c r="C23" s="1">
        <f>4617</f>
        <v>4617</v>
      </c>
      <c r="D23" s="1">
        <f>75017</f>
        <v>75017</v>
      </c>
      <c r="E23" s="1">
        <f>73.2587890625</f>
        <v>73.2587890625</v>
      </c>
    </row>
    <row r="24" spans="1:5" x14ac:dyDescent="0.25">
      <c r="A24" s="1">
        <f>6602</f>
        <v>6602</v>
      </c>
      <c r="B24" s="1">
        <f>0</f>
        <v>0</v>
      </c>
      <c r="C24" s="1">
        <f>4746</f>
        <v>4746</v>
      </c>
      <c r="D24" s="1">
        <f>75017</f>
        <v>75017</v>
      </c>
      <c r="E24" s="1">
        <f>73.2587890625</f>
        <v>73.2587890625</v>
      </c>
    </row>
    <row r="25" spans="1:5" x14ac:dyDescent="0.25">
      <c r="A25" s="1">
        <f>6819</f>
        <v>6819</v>
      </c>
      <c r="B25" s="1">
        <f>0</f>
        <v>0</v>
      </c>
      <c r="C25" s="1">
        <f>4955</f>
        <v>4955</v>
      </c>
      <c r="D25" s="1">
        <f>75029</f>
        <v>75029</v>
      </c>
      <c r="E25" s="1">
        <f>73.2705078125</f>
        <v>73.2705078125</v>
      </c>
    </row>
    <row r="26" spans="1:5" x14ac:dyDescent="0.25">
      <c r="A26" s="1">
        <f>7050</f>
        <v>7050</v>
      </c>
      <c r="B26" s="1">
        <f>0</f>
        <v>0</v>
      </c>
      <c r="C26" s="1">
        <f>5195</f>
        <v>5195</v>
      </c>
      <c r="D26" s="1">
        <f>75029</f>
        <v>75029</v>
      </c>
      <c r="E26" s="1">
        <f>73.2705078125</f>
        <v>73.2705078125</v>
      </c>
    </row>
    <row r="27" spans="1:5" x14ac:dyDescent="0.25">
      <c r="A27" s="1">
        <f>7292</f>
        <v>7292</v>
      </c>
      <c r="B27" s="1">
        <f>0</f>
        <v>0</v>
      </c>
      <c r="C27" s="1">
        <f>5359</f>
        <v>5359</v>
      </c>
      <c r="D27" s="1">
        <f>75025</f>
        <v>75025</v>
      </c>
      <c r="E27" s="1">
        <f>73.2666015625</f>
        <v>73.2666015625</v>
      </c>
    </row>
    <row r="28" spans="1:5" x14ac:dyDescent="0.25">
      <c r="A28" s="1">
        <f>7528</f>
        <v>7528</v>
      </c>
      <c r="B28" s="1">
        <f>5</f>
        <v>5</v>
      </c>
      <c r="C28" s="1">
        <f>5569</f>
        <v>5569</v>
      </c>
      <c r="D28" s="1">
        <f>75033</f>
        <v>75033</v>
      </c>
      <c r="E28" s="1">
        <f>73.2744140625</f>
        <v>73.2744140625</v>
      </c>
    </row>
    <row r="29" spans="1:5" x14ac:dyDescent="0.25">
      <c r="A29" s="1">
        <f>7768</f>
        <v>7768</v>
      </c>
      <c r="B29" s="1">
        <f t="shared" ref="B29:B59" si="1">0</f>
        <v>0</v>
      </c>
      <c r="C29" s="1">
        <f>5798</f>
        <v>5798</v>
      </c>
      <c r="D29" s="1">
        <f>75034</f>
        <v>75034</v>
      </c>
      <c r="E29" s="1">
        <f>73.275390625</f>
        <v>73.275390625</v>
      </c>
    </row>
    <row r="30" spans="1:5" x14ac:dyDescent="0.25">
      <c r="A30" s="1">
        <f>8038</f>
        <v>8038</v>
      </c>
      <c r="B30" s="1">
        <f t="shared" si="1"/>
        <v>0</v>
      </c>
      <c r="C30" s="1">
        <f>5970</f>
        <v>5970</v>
      </c>
      <c r="D30" s="1">
        <f>75391</f>
        <v>75391</v>
      </c>
      <c r="E30" s="1">
        <f>73.6240234375</f>
        <v>73.6240234375</v>
      </c>
    </row>
    <row r="31" spans="1:5" x14ac:dyDescent="0.25">
      <c r="A31" s="1">
        <f>8248</f>
        <v>8248</v>
      </c>
      <c r="B31" s="1">
        <f t="shared" si="1"/>
        <v>0</v>
      </c>
      <c r="C31" s="1">
        <f>6112</f>
        <v>6112</v>
      </c>
      <c r="D31" s="1">
        <f>77001</f>
        <v>77001</v>
      </c>
      <c r="E31" s="1">
        <f>75.1962890625</f>
        <v>75.1962890625</v>
      </c>
    </row>
    <row r="32" spans="1:5" x14ac:dyDescent="0.25">
      <c r="A32" s="1">
        <f>8488</f>
        <v>8488</v>
      </c>
      <c r="B32" s="1">
        <f t="shared" si="1"/>
        <v>0</v>
      </c>
      <c r="C32" s="1">
        <f>6264</f>
        <v>6264</v>
      </c>
      <c r="D32" s="1">
        <f>94050</f>
        <v>94050</v>
      </c>
      <c r="E32" s="1">
        <f>91.845703125</f>
        <v>91.845703125</v>
      </c>
    </row>
    <row r="33" spans="1:5" x14ac:dyDescent="0.25">
      <c r="A33" s="1">
        <f>8736</f>
        <v>8736</v>
      </c>
      <c r="B33" s="1">
        <f t="shared" si="1"/>
        <v>0</v>
      </c>
      <c r="C33" s="1">
        <f>6399</f>
        <v>6399</v>
      </c>
      <c r="D33" s="1">
        <f>48597</f>
        <v>48597</v>
      </c>
      <c r="E33" s="1">
        <f>47.4580078125</f>
        <v>47.4580078125</v>
      </c>
    </row>
    <row r="34" spans="1:5" x14ac:dyDescent="0.25">
      <c r="A34" s="1">
        <f>8942</f>
        <v>8942</v>
      </c>
      <c r="B34" s="1">
        <f t="shared" si="1"/>
        <v>0</v>
      </c>
      <c r="C34" s="1">
        <f>6536</f>
        <v>6536</v>
      </c>
      <c r="D34" s="1">
        <f>48597</f>
        <v>48597</v>
      </c>
      <c r="E34" s="1">
        <f>47.4580078125</f>
        <v>47.4580078125</v>
      </c>
    </row>
    <row r="35" spans="1:5" x14ac:dyDescent="0.25">
      <c r="A35" s="1">
        <f>9188</f>
        <v>9188</v>
      </c>
      <c r="B35" s="1">
        <f t="shared" si="1"/>
        <v>0</v>
      </c>
      <c r="C35" s="1">
        <f>6697</f>
        <v>6697</v>
      </c>
      <c r="D35" s="1">
        <f>64182</f>
        <v>64182</v>
      </c>
      <c r="E35" s="1">
        <f>62.677734375</f>
        <v>62.677734375</v>
      </c>
    </row>
    <row r="36" spans="1:5" x14ac:dyDescent="0.25">
      <c r="A36" s="1">
        <f>9440</f>
        <v>9440</v>
      </c>
      <c r="B36" s="1">
        <f t="shared" si="1"/>
        <v>0</v>
      </c>
      <c r="C36" s="1">
        <f>6856</f>
        <v>6856</v>
      </c>
      <c r="D36" s="1">
        <f>64390</f>
        <v>64390</v>
      </c>
      <c r="E36" s="1">
        <f>62.880859375</f>
        <v>62.880859375</v>
      </c>
    </row>
    <row r="37" spans="1:5" x14ac:dyDescent="0.25">
      <c r="A37" s="1">
        <f>9678</f>
        <v>9678</v>
      </c>
      <c r="B37" s="1">
        <f t="shared" si="1"/>
        <v>0</v>
      </c>
      <c r="C37" s="1">
        <f>7017</f>
        <v>7017</v>
      </c>
      <c r="D37" s="1">
        <f>64390</f>
        <v>64390</v>
      </c>
      <c r="E37" s="1">
        <f>62.880859375</f>
        <v>62.880859375</v>
      </c>
    </row>
    <row r="38" spans="1:5" x14ac:dyDescent="0.25">
      <c r="A38" s="1">
        <f>9931</f>
        <v>9931</v>
      </c>
      <c r="B38" s="1">
        <f t="shared" si="1"/>
        <v>0</v>
      </c>
      <c r="C38" s="1">
        <f>7182</f>
        <v>7182</v>
      </c>
      <c r="D38" s="1">
        <f>64390</f>
        <v>64390</v>
      </c>
      <c r="E38" s="1">
        <f>62.880859375</f>
        <v>62.880859375</v>
      </c>
    </row>
    <row r="39" spans="1:5" x14ac:dyDescent="0.25">
      <c r="A39" s="1">
        <f>10171</f>
        <v>10171</v>
      </c>
      <c r="B39" s="1">
        <f t="shared" si="1"/>
        <v>0</v>
      </c>
      <c r="C39" s="1">
        <f>7330</f>
        <v>7330</v>
      </c>
      <c r="D39" s="1">
        <f>64390</f>
        <v>64390</v>
      </c>
      <c r="E39" s="1">
        <f>62.880859375</f>
        <v>62.880859375</v>
      </c>
    </row>
    <row r="40" spans="1:5" x14ac:dyDescent="0.25">
      <c r="A40" s="1">
        <f>10409</f>
        <v>10409</v>
      </c>
      <c r="B40" s="1">
        <f t="shared" si="1"/>
        <v>0</v>
      </c>
      <c r="C40" s="1">
        <f>7500</f>
        <v>7500</v>
      </c>
      <c r="D40" s="1">
        <f>80111</f>
        <v>80111</v>
      </c>
      <c r="E40" s="1">
        <f>78.2333984375</f>
        <v>78.2333984375</v>
      </c>
    </row>
    <row r="41" spans="1:5" x14ac:dyDescent="0.25">
      <c r="A41" s="1">
        <f>10659</f>
        <v>10659</v>
      </c>
      <c r="B41" s="1">
        <f t="shared" si="1"/>
        <v>0</v>
      </c>
      <c r="C41" s="1">
        <f>7677</f>
        <v>7677</v>
      </c>
      <c r="D41" s="1">
        <f>80636</f>
        <v>80636</v>
      </c>
      <c r="E41" s="1">
        <f>78.74609375</f>
        <v>78.74609375</v>
      </c>
    </row>
    <row r="42" spans="1:5" x14ac:dyDescent="0.25">
      <c r="A42" s="1">
        <f>10901</f>
        <v>10901</v>
      </c>
      <c r="B42" s="1">
        <f t="shared" si="1"/>
        <v>0</v>
      </c>
      <c r="C42" s="1">
        <f>7811</f>
        <v>7811</v>
      </c>
      <c r="D42" s="1">
        <f t="shared" ref="D42:D48" si="2">80758</f>
        <v>80758</v>
      </c>
      <c r="E42" s="1">
        <f t="shared" ref="E42:E48" si="3">78.865234375</f>
        <v>78.865234375</v>
      </c>
    </row>
    <row r="43" spans="1:5" x14ac:dyDescent="0.25">
      <c r="A43" s="1">
        <f>11140</f>
        <v>11140</v>
      </c>
      <c r="B43" s="1">
        <f t="shared" si="1"/>
        <v>0</v>
      </c>
      <c r="C43" s="1">
        <f>7966</f>
        <v>7966</v>
      </c>
      <c r="D43" s="1">
        <f t="shared" si="2"/>
        <v>80758</v>
      </c>
      <c r="E43" s="1">
        <f t="shared" si="3"/>
        <v>78.865234375</v>
      </c>
    </row>
    <row r="44" spans="1:5" x14ac:dyDescent="0.25">
      <c r="A44" s="1">
        <f>11375</f>
        <v>11375</v>
      </c>
      <c r="B44" s="1">
        <f t="shared" si="1"/>
        <v>0</v>
      </c>
      <c r="C44" s="1">
        <f>8106</f>
        <v>8106</v>
      </c>
      <c r="D44" s="1">
        <f t="shared" si="2"/>
        <v>80758</v>
      </c>
      <c r="E44" s="1">
        <f t="shared" si="3"/>
        <v>78.865234375</v>
      </c>
    </row>
    <row r="45" spans="1:5" x14ac:dyDescent="0.25">
      <c r="A45" s="1">
        <f>11644</f>
        <v>11644</v>
      </c>
      <c r="B45" s="1">
        <f t="shared" si="1"/>
        <v>0</v>
      </c>
      <c r="C45" s="1">
        <f>8256</f>
        <v>8256</v>
      </c>
      <c r="D45" s="1">
        <f t="shared" si="2"/>
        <v>80758</v>
      </c>
      <c r="E45" s="1">
        <f t="shared" si="3"/>
        <v>78.865234375</v>
      </c>
    </row>
    <row r="46" spans="1:5" x14ac:dyDescent="0.25">
      <c r="A46" s="1">
        <f>11895</f>
        <v>11895</v>
      </c>
      <c r="B46" s="1">
        <f t="shared" si="1"/>
        <v>0</v>
      </c>
      <c r="C46" s="1">
        <f>8424</f>
        <v>8424</v>
      </c>
      <c r="D46" s="1">
        <f t="shared" si="2"/>
        <v>80758</v>
      </c>
      <c r="E46" s="1">
        <f t="shared" si="3"/>
        <v>78.865234375</v>
      </c>
    </row>
    <row r="47" spans="1:5" x14ac:dyDescent="0.25">
      <c r="A47" s="1">
        <f>12134</f>
        <v>12134</v>
      </c>
      <c r="B47" s="1">
        <f t="shared" si="1"/>
        <v>0</v>
      </c>
      <c r="C47" s="1">
        <f>8565</f>
        <v>8565</v>
      </c>
      <c r="D47" s="1">
        <f t="shared" si="2"/>
        <v>80758</v>
      </c>
      <c r="E47" s="1">
        <f t="shared" si="3"/>
        <v>78.865234375</v>
      </c>
    </row>
    <row r="48" spans="1:5" x14ac:dyDescent="0.25">
      <c r="A48" s="1">
        <f>12375</f>
        <v>12375</v>
      </c>
      <c r="B48" s="1">
        <f t="shared" si="1"/>
        <v>0</v>
      </c>
      <c r="C48" s="1">
        <f>8703</f>
        <v>8703</v>
      </c>
      <c r="D48" s="1">
        <f t="shared" si="2"/>
        <v>80758</v>
      </c>
      <c r="E48" s="1">
        <f t="shared" si="3"/>
        <v>78.865234375</v>
      </c>
    </row>
    <row r="49" spans="1:5" x14ac:dyDescent="0.25">
      <c r="A49" s="1">
        <f>12643</f>
        <v>12643</v>
      </c>
      <c r="B49" s="1">
        <f t="shared" si="1"/>
        <v>0</v>
      </c>
      <c r="C49" s="1">
        <f>8856</f>
        <v>8856</v>
      </c>
      <c r="D49" s="1">
        <f>80766</f>
        <v>80766</v>
      </c>
      <c r="E49" s="1">
        <f>78.873046875</f>
        <v>78.873046875</v>
      </c>
    </row>
    <row r="50" spans="1:5" x14ac:dyDescent="0.25">
      <c r="A50" s="1">
        <f>12880</f>
        <v>12880</v>
      </c>
      <c r="B50" s="1">
        <f t="shared" si="1"/>
        <v>0</v>
      </c>
      <c r="C50" s="1">
        <f>9046</f>
        <v>9046</v>
      </c>
      <c r="D50" s="1">
        <f>80841</f>
        <v>80841</v>
      </c>
      <c r="E50" s="1">
        <f>78.9462890625</f>
        <v>78.9462890625</v>
      </c>
    </row>
    <row r="51" spans="1:5" x14ac:dyDescent="0.25">
      <c r="A51" s="1">
        <f>13117</f>
        <v>13117</v>
      </c>
      <c r="B51" s="1">
        <f t="shared" si="1"/>
        <v>0</v>
      </c>
      <c r="C51" s="1">
        <f>9174</f>
        <v>9174</v>
      </c>
      <c r="D51" s="1">
        <f>50476</f>
        <v>50476</v>
      </c>
      <c r="E51" s="1">
        <f t="shared" ref="E51:E56" si="4">49.29296875</f>
        <v>49.29296875</v>
      </c>
    </row>
    <row r="52" spans="1:5" x14ac:dyDescent="0.25">
      <c r="A52" s="1">
        <f>13380</f>
        <v>13380</v>
      </c>
      <c r="B52" s="1">
        <f t="shared" si="1"/>
        <v>0</v>
      </c>
      <c r="C52" s="1">
        <f>9350</f>
        <v>9350</v>
      </c>
      <c r="D52" s="1">
        <f>50476</f>
        <v>50476</v>
      </c>
      <c r="E52" s="1">
        <f t="shared" si="4"/>
        <v>49.29296875</v>
      </c>
    </row>
    <row r="53" spans="1:5" x14ac:dyDescent="0.25">
      <c r="A53" s="1">
        <f>13603</f>
        <v>13603</v>
      </c>
      <c r="B53" s="1">
        <f t="shared" si="1"/>
        <v>0</v>
      </c>
      <c r="C53" s="1">
        <f>9491</f>
        <v>9491</v>
      </c>
      <c r="D53" s="1">
        <f>50476</f>
        <v>50476</v>
      </c>
      <c r="E53" s="1">
        <f t="shared" si="4"/>
        <v>49.29296875</v>
      </c>
    </row>
    <row r="54" spans="1:5" x14ac:dyDescent="0.25">
      <c r="A54" s="1">
        <f>13865</f>
        <v>13865</v>
      </c>
      <c r="B54" s="1">
        <f t="shared" si="1"/>
        <v>0</v>
      </c>
      <c r="C54" s="1">
        <f>9643</f>
        <v>9643</v>
      </c>
      <c r="D54" s="1">
        <f>50476</f>
        <v>50476</v>
      </c>
      <c r="E54" s="1">
        <f t="shared" si="4"/>
        <v>49.29296875</v>
      </c>
    </row>
    <row r="55" spans="1:5" x14ac:dyDescent="0.25">
      <c r="A55" s="1">
        <f>14130</f>
        <v>14130</v>
      </c>
      <c r="B55" s="1">
        <f t="shared" si="1"/>
        <v>0</v>
      </c>
      <c r="C55" s="1">
        <f>9810</f>
        <v>9810</v>
      </c>
      <c r="D55" s="1">
        <f>50476</f>
        <v>50476</v>
      </c>
      <c r="E55" s="1">
        <f t="shared" si="4"/>
        <v>49.29296875</v>
      </c>
    </row>
    <row r="56" spans="1:5" x14ac:dyDescent="0.25">
      <c r="A56" s="1">
        <f>14394</f>
        <v>14394</v>
      </c>
      <c r="B56" s="1">
        <f t="shared" si="1"/>
        <v>0</v>
      </c>
      <c r="C56" s="1">
        <f>9950</f>
        <v>9950</v>
      </c>
      <c r="D56" s="1">
        <f>50476</f>
        <v>50476</v>
      </c>
      <c r="E56" s="1">
        <f t="shared" si="4"/>
        <v>49.29296875</v>
      </c>
    </row>
    <row r="57" spans="1:5" x14ac:dyDescent="0.25">
      <c r="A57" s="1">
        <f>14648</f>
        <v>14648</v>
      </c>
      <c r="B57" s="1">
        <f t="shared" si="1"/>
        <v>0</v>
      </c>
      <c r="C57" s="1">
        <f>10088</f>
        <v>10088</v>
      </c>
      <c r="D57" s="1">
        <f t="shared" ref="D57:D67" si="5">50472</f>
        <v>50472</v>
      </c>
      <c r="E57" s="1">
        <f t="shared" ref="E57:E67" si="6">49.2890625</f>
        <v>49.2890625</v>
      </c>
    </row>
    <row r="58" spans="1:5" x14ac:dyDescent="0.25">
      <c r="A58" s="1">
        <f>14922</f>
        <v>14922</v>
      </c>
      <c r="B58" s="1">
        <f t="shared" si="1"/>
        <v>0</v>
      </c>
      <c r="C58" s="1">
        <f>10284</f>
        <v>10284</v>
      </c>
      <c r="D58" s="1">
        <f t="shared" si="5"/>
        <v>50472</v>
      </c>
      <c r="E58" s="1">
        <f t="shared" si="6"/>
        <v>49.2890625</v>
      </c>
    </row>
    <row r="59" spans="1:5" x14ac:dyDescent="0.25">
      <c r="A59" s="1">
        <f>15208</f>
        <v>15208</v>
      </c>
      <c r="B59" s="1">
        <f t="shared" si="1"/>
        <v>0</v>
      </c>
      <c r="C59" s="1">
        <f>10439</f>
        <v>10439</v>
      </c>
      <c r="D59" s="1">
        <f t="shared" si="5"/>
        <v>50472</v>
      </c>
      <c r="E59" s="1">
        <f t="shared" si="6"/>
        <v>49.2890625</v>
      </c>
    </row>
    <row r="60" spans="1:5" x14ac:dyDescent="0.25">
      <c r="A60" s="1">
        <f>15452</f>
        <v>15452</v>
      </c>
      <c r="B60" s="1">
        <f>7</f>
        <v>7</v>
      </c>
      <c r="C60" s="1">
        <f>10600</f>
        <v>10600</v>
      </c>
      <c r="D60" s="1">
        <f t="shared" si="5"/>
        <v>50472</v>
      </c>
      <c r="E60" s="1">
        <f t="shared" si="6"/>
        <v>49.2890625</v>
      </c>
    </row>
    <row r="61" spans="1:5" x14ac:dyDescent="0.25">
      <c r="A61" s="1">
        <f>15724</f>
        <v>15724</v>
      </c>
      <c r="B61" s="1">
        <f>2</f>
        <v>2</v>
      </c>
      <c r="C61" s="1">
        <f>10777</f>
        <v>10777</v>
      </c>
      <c r="D61" s="1">
        <f t="shared" si="5"/>
        <v>50472</v>
      </c>
      <c r="E61" s="1">
        <f t="shared" si="6"/>
        <v>49.2890625</v>
      </c>
    </row>
    <row r="62" spans="1:5" x14ac:dyDescent="0.25">
      <c r="A62" s="1">
        <f>15970</f>
        <v>15970</v>
      </c>
      <c r="B62" s="1">
        <f>2</f>
        <v>2</v>
      </c>
      <c r="C62" s="1">
        <f>10925</f>
        <v>10925</v>
      </c>
      <c r="D62" s="1">
        <f t="shared" si="5"/>
        <v>50472</v>
      </c>
      <c r="E62" s="1">
        <f t="shared" si="6"/>
        <v>49.2890625</v>
      </c>
    </row>
    <row r="63" spans="1:5" x14ac:dyDescent="0.25">
      <c r="A63" s="1">
        <f>16205</f>
        <v>16205</v>
      </c>
      <c r="B63" s="1">
        <f>3</f>
        <v>3</v>
      </c>
      <c r="C63" s="1">
        <f>11075</f>
        <v>11075</v>
      </c>
      <c r="D63" s="1">
        <f t="shared" si="5"/>
        <v>50472</v>
      </c>
      <c r="E63" s="1">
        <f t="shared" si="6"/>
        <v>49.2890625</v>
      </c>
    </row>
    <row r="64" spans="1:5" x14ac:dyDescent="0.25">
      <c r="A64" s="1">
        <f>16516</f>
        <v>16516</v>
      </c>
      <c r="B64" s="1">
        <f>3</f>
        <v>3</v>
      </c>
      <c r="C64" s="1">
        <f>11236</f>
        <v>11236</v>
      </c>
      <c r="D64" s="1">
        <f t="shared" si="5"/>
        <v>50472</v>
      </c>
      <c r="E64" s="1">
        <f t="shared" si="6"/>
        <v>49.2890625</v>
      </c>
    </row>
    <row r="65" spans="1:5" x14ac:dyDescent="0.25">
      <c r="A65" s="1">
        <f>16733</f>
        <v>16733</v>
      </c>
      <c r="B65" s="1">
        <f>0</f>
        <v>0</v>
      </c>
      <c r="C65" s="1">
        <f>11392</f>
        <v>11392</v>
      </c>
      <c r="D65" s="1">
        <f t="shared" si="5"/>
        <v>50472</v>
      </c>
      <c r="E65" s="1">
        <f t="shared" si="6"/>
        <v>49.2890625</v>
      </c>
    </row>
    <row r="66" spans="1:5" x14ac:dyDescent="0.25">
      <c r="A66" s="1">
        <f>16966</f>
        <v>16966</v>
      </c>
      <c r="B66" s="1">
        <f>0</f>
        <v>0</v>
      </c>
      <c r="C66" s="1">
        <f>11582</f>
        <v>11582</v>
      </c>
      <c r="D66" s="1">
        <f t="shared" si="5"/>
        <v>50472</v>
      </c>
      <c r="E66" s="1">
        <f t="shared" si="6"/>
        <v>49.2890625</v>
      </c>
    </row>
    <row r="67" spans="1:5" x14ac:dyDescent="0.25">
      <c r="A67" s="1">
        <f>17239</f>
        <v>17239</v>
      </c>
      <c r="B67" s="1">
        <f>0</f>
        <v>0</v>
      </c>
      <c r="C67" s="1">
        <f>11725</f>
        <v>11725</v>
      </c>
      <c r="D67" s="1">
        <f t="shared" si="5"/>
        <v>50472</v>
      </c>
      <c r="E67" s="1">
        <f t="shared" si="6"/>
        <v>49.2890625</v>
      </c>
    </row>
    <row r="68" spans="1:5" x14ac:dyDescent="0.25">
      <c r="A68" s="1">
        <f>17481</f>
        <v>17481</v>
      </c>
      <c r="B68" s="1">
        <f>0</f>
        <v>0</v>
      </c>
      <c r="C68" s="1">
        <f>11895</f>
        <v>11895</v>
      </c>
      <c r="D68" s="1">
        <f>81737</f>
        <v>81737</v>
      </c>
      <c r="E68" s="1">
        <f>79.8212890625</f>
        <v>79.8212890625</v>
      </c>
    </row>
    <row r="69" spans="1:5" x14ac:dyDescent="0.25">
      <c r="A69" s="1">
        <f>17711</f>
        <v>17711</v>
      </c>
      <c r="B69" s="1">
        <f>0</f>
        <v>0</v>
      </c>
      <c r="C69" s="1">
        <f>12047</f>
        <v>12047</v>
      </c>
      <c r="D69" s="1">
        <f t="shared" ref="D69:D87" si="7">81751</f>
        <v>81751</v>
      </c>
      <c r="E69" s="1">
        <f t="shared" ref="E69:E87" si="8">79.8349609375</f>
        <v>79.8349609375</v>
      </c>
    </row>
    <row r="70" spans="1:5" x14ac:dyDescent="0.25">
      <c r="A70" s="1">
        <f>17942</f>
        <v>17942</v>
      </c>
      <c r="B70" s="1">
        <f>0</f>
        <v>0</v>
      </c>
      <c r="C70" s="1">
        <f>12219</f>
        <v>12219</v>
      </c>
      <c r="D70" s="1">
        <f t="shared" si="7"/>
        <v>81751</v>
      </c>
      <c r="E70" s="1">
        <f t="shared" si="8"/>
        <v>79.8349609375</v>
      </c>
    </row>
    <row r="71" spans="1:5" x14ac:dyDescent="0.25">
      <c r="A71" s="1">
        <f>18146</f>
        <v>18146</v>
      </c>
      <c r="B71" s="1">
        <f>0</f>
        <v>0</v>
      </c>
      <c r="C71" s="1">
        <f>12372</f>
        <v>12372</v>
      </c>
      <c r="D71" s="1">
        <f t="shared" si="7"/>
        <v>81751</v>
      </c>
      <c r="E71" s="1">
        <f t="shared" si="8"/>
        <v>79.8349609375</v>
      </c>
    </row>
    <row r="72" spans="1:5" x14ac:dyDescent="0.25">
      <c r="A72" s="1">
        <f>18357</f>
        <v>18357</v>
      </c>
      <c r="B72" s="1">
        <f>3</f>
        <v>3</v>
      </c>
      <c r="C72" s="1">
        <f>12531</f>
        <v>12531</v>
      </c>
      <c r="D72" s="1">
        <f t="shared" si="7"/>
        <v>81751</v>
      </c>
      <c r="E72" s="1">
        <f t="shared" si="8"/>
        <v>79.8349609375</v>
      </c>
    </row>
    <row r="73" spans="1:5" x14ac:dyDescent="0.25">
      <c r="A73" s="1">
        <f>18557</f>
        <v>18557</v>
      </c>
      <c r="B73" s="1">
        <f>0</f>
        <v>0</v>
      </c>
      <c r="C73" s="1">
        <f>12719</f>
        <v>12719</v>
      </c>
      <c r="D73" s="1">
        <f t="shared" si="7"/>
        <v>81751</v>
      </c>
      <c r="E73" s="1">
        <f t="shared" si="8"/>
        <v>79.8349609375</v>
      </c>
    </row>
    <row r="74" spans="1:5" x14ac:dyDescent="0.25">
      <c r="A74" s="1">
        <f>18784</f>
        <v>18784</v>
      </c>
      <c r="B74" s="1">
        <f>0</f>
        <v>0</v>
      </c>
      <c r="C74" s="1">
        <f>12880</f>
        <v>12880</v>
      </c>
      <c r="D74" s="1">
        <f t="shared" si="7"/>
        <v>81751</v>
      </c>
      <c r="E74" s="1">
        <f t="shared" si="8"/>
        <v>79.8349609375</v>
      </c>
    </row>
    <row r="75" spans="1:5" x14ac:dyDescent="0.25">
      <c r="A75" s="1">
        <f>19006</f>
        <v>19006</v>
      </c>
      <c r="B75" s="1">
        <f>0</f>
        <v>0</v>
      </c>
      <c r="C75" s="1">
        <f>13028</f>
        <v>13028</v>
      </c>
      <c r="D75" s="1">
        <f t="shared" si="7"/>
        <v>81751</v>
      </c>
      <c r="E75" s="1">
        <f t="shared" si="8"/>
        <v>79.8349609375</v>
      </c>
    </row>
    <row r="76" spans="1:5" x14ac:dyDescent="0.25">
      <c r="A76" s="1">
        <f>19248</f>
        <v>19248</v>
      </c>
      <c r="B76" s="1">
        <f>0</f>
        <v>0</v>
      </c>
      <c r="C76" s="1">
        <f>13207</f>
        <v>13207</v>
      </c>
      <c r="D76" s="1">
        <f t="shared" si="7"/>
        <v>81751</v>
      </c>
      <c r="E76" s="1">
        <f t="shared" si="8"/>
        <v>79.8349609375</v>
      </c>
    </row>
    <row r="77" spans="1:5" x14ac:dyDescent="0.25">
      <c r="A77" s="1">
        <f>19499</f>
        <v>19499</v>
      </c>
      <c r="B77" s="1">
        <f>2</f>
        <v>2</v>
      </c>
      <c r="C77" s="1">
        <f>13370</f>
        <v>13370</v>
      </c>
      <c r="D77" s="1">
        <f t="shared" si="7"/>
        <v>81751</v>
      </c>
      <c r="E77" s="1">
        <f t="shared" si="8"/>
        <v>79.8349609375</v>
      </c>
    </row>
    <row r="78" spans="1:5" x14ac:dyDescent="0.25">
      <c r="A78" s="1">
        <f>19722</f>
        <v>19722</v>
      </c>
      <c r="B78" s="1">
        <f>0</f>
        <v>0</v>
      </c>
      <c r="C78" s="1">
        <f>13509</f>
        <v>13509</v>
      </c>
      <c r="D78" s="1">
        <f t="shared" si="7"/>
        <v>81751</v>
      </c>
      <c r="E78" s="1">
        <f t="shared" si="8"/>
        <v>79.8349609375</v>
      </c>
    </row>
    <row r="79" spans="1:5" x14ac:dyDescent="0.25">
      <c r="A79" s="1">
        <f>19939</f>
        <v>19939</v>
      </c>
      <c r="B79" s="1">
        <f>0</f>
        <v>0</v>
      </c>
      <c r="C79" s="1">
        <f>13689</f>
        <v>13689</v>
      </c>
      <c r="D79" s="1">
        <f t="shared" si="7"/>
        <v>81751</v>
      </c>
      <c r="E79" s="1">
        <f t="shared" si="8"/>
        <v>79.8349609375</v>
      </c>
    </row>
    <row r="80" spans="1:5" x14ac:dyDescent="0.25">
      <c r="A80" s="1">
        <f>20148</f>
        <v>20148</v>
      </c>
      <c r="B80" s="1">
        <f>0</f>
        <v>0</v>
      </c>
      <c r="C80" s="1">
        <f>13834</f>
        <v>13834</v>
      </c>
      <c r="D80" s="1">
        <f t="shared" si="7"/>
        <v>81751</v>
      </c>
      <c r="E80" s="1">
        <f t="shared" si="8"/>
        <v>79.8349609375</v>
      </c>
    </row>
    <row r="81" spans="1:5" x14ac:dyDescent="0.25">
      <c r="A81" s="1">
        <f>20382</f>
        <v>20382</v>
      </c>
      <c r="B81" s="1">
        <f>0</f>
        <v>0</v>
      </c>
      <c r="C81" s="1">
        <f>13999</f>
        <v>13999</v>
      </c>
      <c r="D81" s="1">
        <f t="shared" si="7"/>
        <v>81751</v>
      </c>
      <c r="E81" s="1">
        <f t="shared" si="8"/>
        <v>79.8349609375</v>
      </c>
    </row>
    <row r="82" spans="1:5" x14ac:dyDescent="0.25">
      <c r="A82" s="1">
        <f>20610</f>
        <v>20610</v>
      </c>
      <c r="B82" s="1">
        <f>0</f>
        <v>0</v>
      </c>
      <c r="C82" s="1">
        <f>14143</f>
        <v>14143</v>
      </c>
      <c r="D82" s="1">
        <f t="shared" si="7"/>
        <v>81751</v>
      </c>
      <c r="E82" s="1">
        <f t="shared" si="8"/>
        <v>79.8349609375</v>
      </c>
    </row>
    <row r="83" spans="1:5" x14ac:dyDescent="0.25">
      <c r="A83" s="1">
        <f>20833</f>
        <v>20833</v>
      </c>
      <c r="B83" s="1">
        <f>2</f>
        <v>2</v>
      </c>
      <c r="C83" s="1">
        <f>14306</f>
        <v>14306</v>
      </c>
      <c r="D83" s="1">
        <f t="shared" si="7"/>
        <v>81751</v>
      </c>
      <c r="E83" s="1">
        <f t="shared" si="8"/>
        <v>79.8349609375</v>
      </c>
    </row>
    <row r="84" spans="1:5" x14ac:dyDescent="0.25">
      <c r="A84" s="1">
        <f>21102</f>
        <v>21102</v>
      </c>
      <c r="B84" s="1">
        <f>0</f>
        <v>0</v>
      </c>
      <c r="C84" s="1">
        <f>14445</f>
        <v>14445</v>
      </c>
      <c r="D84" s="1">
        <f t="shared" si="7"/>
        <v>81751</v>
      </c>
      <c r="E84" s="1">
        <f t="shared" si="8"/>
        <v>79.8349609375</v>
      </c>
    </row>
    <row r="85" spans="1:5" x14ac:dyDescent="0.25">
      <c r="A85" s="1">
        <f>21338</f>
        <v>21338</v>
      </c>
      <c r="B85" s="1">
        <f>2</f>
        <v>2</v>
      </c>
      <c r="C85" s="1">
        <f>14587</f>
        <v>14587</v>
      </c>
      <c r="D85" s="1">
        <f t="shared" si="7"/>
        <v>81751</v>
      </c>
      <c r="E85" s="1">
        <f t="shared" si="8"/>
        <v>79.8349609375</v>
      </c>
    </row>
    <row r="86" spans="1:5" x14ac:dyDescent="0.25">
      <c r="A86" s="1">
        <f>21620</f>
        <v>21620</v>
      </c>
      <c r="B86" s="1">
        <f>0</f>
        <v>0</v>
      </c>
      <c r="C86" s="1">
        <f>14770</f>
        <v>14770</v>
      </c>
      <c r="D86" s="1">
        <f t="shared" si="7"/>
        <v>81751</v>
      </c>
      <c r="E86" s="1">
        <f t="shared" si="8"/>
        <v>79.8349609375</v>
      </c>
    </row>
    <row r="87" spans="1:5" x14ac:dyDescent="0.25">
      <c r="A87" s="1">
        <f>21860</f>
        <v>21860</v>
      </c>
      <c r="B87" s="1">
        <f>0</f>
        <v>0</v>
      </c>
      <c r="C87" s="1">
        <f>15001</f>
        <v>15001</v>
      </c>
      <c r="D87" s="1">
        <f t="shared" si="7"/>
        <v>81751</v>
      </c>
      <c r="E87" s="1">
        <f t="shared" si="8"/>
        <v>79.8349609375</v>
      </c>
    </row>
    <row r="88" spans="1:5" x14ac:dyDescent="0.25">
      <c r="A88" s="1">
        <f>22083</f>
        <v>22083</v>
      </c>
      <c r="B88" s="1">
        <f>0</f>
        <v>0</v>
      </c>
      <c r="C88" s="1">
        <f>15160</f>
        <v>15160</v>
      </c>
      <c r="D88" s="1">
        <f>81755</f>
        <v>81755</v>
      </c>
      <c r="E88" s="1">
        <f>79.8388671875</f>
        <v>79.8388671875</v>
      </c>
    </row>
    <row r="89" spans="1:5" x14ac:dyDescent="0.25">
      <c r="A89" s="1">
        <f>22308</f>
        <v>22308</v>
      </c>
      <c r="B89" s="1">
        <f>2</f>
        <v>2</v>
      </c>
      <c r="C89" s="1">
        <f>15303</f>
        <v>15303</v>
      </c>
      <c r="D89" s="1">
        <f>81997</f>
        <v>81997</v>
      </c>
      <c r="E89" s="1">
        <f>80.0751953125</f>
        <v>80.0751953125</v>
      </c>
    </row>
    <row r="90" spans="1:5" x14ac:dyDescent="0.25">
      <c r="A90" s="1">
        <f>22527</f>
        <v>22527</v>
      </c>
      <c r="B90" s="1">
        <f>0</f>
        <v>0</v>
      </c>
      <c r="C90" s="1">
        <f>15487</f>
        <v>15487</v>
      </c>
      <c r="D90" s="1">
        <f>82071</f>
        <v>82071</v>
      </c>
      <c r="E90" s="1">
        <f>80.1474609375</f>
        <v>80.1474609375</v>
      </c>
    </row>
    <row r="91" spans="1:5" x14ac:dyDescent="0.25">
      <c r="A91" s="1">
        <f>22747</f>
        <v>22747</v>
      </c>
      <c r="B91" s="1">
        <f>0</f>
        <v>0</v>
      </c>
      <c r="C91" s="1">
        <f>15638</f>
        <v>15638</v>
      </c>
      <c r="D91" s="1">
        <f>82201</f>
        <v>82201</v>
      </c>
      <c r="E91" s="1">
        <f>80.2744140625</f>
        <v>80.2744140625</v>
      </c>
    </row>
    <row r="92" spans="1:5" x14ac:dyDescent="0.25">
      <c r="A92" s="1">
        <f>22987</f>
        <v>22987</v>
      </c>
      <c r="B92" s="1">
        <f>0</f>
        <v>0</v>
      </c>
      <c r="C92" s="1">
        <f>15802</f>
        <v>15802</v>
      </c>
      <c r="D92" s="1">
        <f>82191</f>
        <v>82191</v>
      </c>
      <c r="E92" s="1">
        <f>80.2646484375</f>
        <v>80.2646484375</v>
      </c>
    </row>
    <row r="93" spans="1:5" x14ac:dyDescent="0.25">
      <c r="A93" s="1">
        <f>23223</f>
        <v>23223</v>
      </c>
      <c r="B93" s="1">
        <f>0</f>
        <v>0</v>
      </c>
      <c r="C93" s="1">
        <f>15960</f>
        <v>15960</v>
      </c>
      <c r="D93" s="1">
        <f>82215</f>
        <v>82215</v>
      </c>
      <c r="E93" s="1">
        <f>80.2880859375</f>
        <v>80.2880859375</v>
      </c>
    </row>
    <row r="94" spans="1:5" x14ac:dyDescent="0.25">
      <c r="A94" s="1">
        <f>23493</f>
        <v>23493</v>
      </c>
      <c r="B94" s="1">
        <f>0</f>
        <v>0</v>
      </c>
      <c r="C94" s="1">
        <f>16140</f>
        <v>16140</v>
      </c>
      <c r="D94" s="1">
        <f>82221</f>
        <v>82221</v>
      </c>
      <c r="E94" s="1">
        <f>80.2939453125</f>
        <v>80.2939453125</v>
      </c>
    </row>
    <row r="95" spans="1:5" x14ac:dyDescent="0.25">
      <c r="A95" s="1">
        <f>23728</f>
        <v>23728</v>
      </c>
      <c r="B95" s="1">
        <f>0</f>
        <v>0</v>
      </c>
      <c r="C95" s="1">
        <f>16322</f>
        <v>16322</v>
      </c>
      <c r="D95" s="1">
        <f>82225</f>
        <v>82225</v>
      </c>
      <c r="E95" s="1">
        <f>80.2978515625</f>
        <v>80.2978515625</v>
      </c>
    </row>
    <row r="96" spans="1:5" x14ac:dyDescent="0.25">
      <c r="A96" s="1">
        <f>23976</f>
        <v>23976</v>
      </c>
      <c r="B96" s="1">
        <f>0</f>
        <v>0</v>
      </c>
      <c r="C96" s="1">
        <f>16509</f>
        <v>16509</v>
      </c>
      <c r="D96" s="1">
        <f>82219</f>
        <v>82219</v>
      </c>
      <c r="E96" s="1">
        <f>80.2919921875</f>
        <v>80.2919921875</v>
      </c>
    </row>
    <row r="97" spans="1:5" x14ac:dyDescent="0.25">
      <c r="A97" s="1">
        <f>24227</f>
        <v>24227</v>
      </c>
      <c r="B97" s="1">
        <f>2</f>
        <v>2</v>
      </c>
      <c r="C97" s="1">
        <f>16667</f>
        <v>16667</v>
      </c>
      <c r="D97" s="1">
        <f t="shared" ref="D97:D105" si="9">82233</f>
        <v>82233</v>
      </c>
      <c r="E97" s="1">
        <f t="shared" ref="E97:E105" si="10">80.3056640625</f>
        <v>80.3056640625</v>
      </c>
    </row>
    <row r="98" spans="1:5" x14ac:dyDescent="0.25">
      <c r="A98" s="1">
        <f>24464</f>
        <v>24464</v>
      </c>
      <c r="B98" s="1">
        <f t="shared" ref="B98:B107" si="11">0</f>
        <v>0</v>
      </c>
      <c r="C98" s="1">
        <f>16820</f>
        <v>16820</v>
      </c>
      <c r="D98" s="1">
        <f t="shared" si="9"/>
        <v>82233</v>
      </c>
      <c r="E98" s="1">
        <f t="shared" si="10"/>
        <v>80.3056640625</v>
      </c>
    </row>
    <row r="99" spans="1:5" x14ac:dyDescent="0.25">
      <c r="A99" s="1">
        <f>24705</f>
        <v>24705</v>
      </c>
      <c r="B99" s="1">
        <f t="shared" si="11"/>
        <v>0</v>
      </c>
      <c r="C99" s="1">
        <f>16970</f>
        <v>16970</v>
      </c>
      <c r="D99" s="1">
        <f t="shared" si="9"/>
        <v>82233</v>
      </c>
      <c r="E99" s="1">
        <f t="shared" si="10"/>
        <v>80.3056640625</v>
      </c>
    </row>
    <row r="100" spans="1:5" x14ac:dyDescent="0.25">
      <c r="A100" s="1">
        <f>24919</f>
        <v>24919</v>
      </c>
      <c r="B100" s="1">
        <f t="shared" si="11"/>
        <v>0</v>
      </c>
      <c r="C100" s="1">
        <f>17116</f>
        <v>17116</v>
      </c>
      <c r="D100" s="1">
        <f t="shared" si="9"/>
        <v>82233</v>
      </c>
      <c r="E100" s="1">
        <f t="shared" si="10"/>
        <v>80.3056640625</v>
      </c>
    </row>
    <row r="101" spans="1:5" x14ac:dyDescent="0.25">
      <c r="A101" s="1">
        <f>25153</f>
        <v>25153</v>
      </c>
      <c r="B101" s="1">
        <f t="shared" si="11"/>
        <v>0</v>
      </c>
      <c r="C101" s="1">
        <f>17260</f>
        <v>17260</v>
      </c>
      <c r="D101" s="1">
        <f t="shared" si="9"/>
        <v>82233</v>
      </c>
      <c r="E101" s="1">
        <f t="shared" si="10"/>
        <v>80.3056640625</v>
      </c>
    </row>
    <row r="102" spans="1:5" x14ac:dyDescent="0.25">
      <c r="A102" s="1">
        <f>25421</f>
        <v>25421</v>
      </c>
      <c r="B102" s="1">
        <f t="shared" si="11"/>
        <v>0</v>
      </c>
      <c r="C102" s="1">
        <f>17389</f>
        <v>17389</v>
      </c>
      <c r="D102" s="1">
        <f t="shared" si="9"/>
        <v>82233</v>
      </c>
      <c r="E102" s="1">
        <f t="shared" si="10"/>
        <v>80.3056640625</v>
      </c>
    </row>
    <row r="103" spans="1:5" x14ac:dyDescent="0.25">
      <c r="A103" s="1">
        <f>25650</f>
        <v>25650</v>
      </c>
      <c r="B103" s="1">
        <f t="shared" si="11"/>
        <v>0</v>
      </c>
      <c r="C103" s="1">
        <f>17554</f>
        <v>17554</v>
      </c>
      <c r="D103" s="1">
        <f t="shared" si="9"/>
        <v>82233</v>
      </c>
      <c r="E103" s="1">
        <f t="shared" si="10"/>
        <v>80.3056640625</v>
      </c>
    </row>
    <row r="104" spans="1:5" x14ac:dyDescent="0.25">
      <c r="A104" s="1">
        <f>25877</f>
        <v>25877</v>
      </c>
      <c r="B104" s="1">
        <f t="shared" si="11"/>
        <v>0</v>
      </c>
      <c r="C104" s="1">
        <f>17693</f>
        <v>17693</v>
      </c>
      <c r="D104" s="1">
        <f t="shared" si="9"/>
        <v>82233</v>
      </c>
      <c r="E104" s="1">
        <f t="shared" si="10"/>
        <v>80.3056640625</v>
      </c>
    </row>
    <row r="105" spans="1:5" x14ac:dyDescent="0.25">
      <c r="A105" s="1">
        <f>26108</f>
        <v>26108</v>
      </c>
      <c r="B105" s="1">
        <f t="shared" si="11"/>
        <v>0</v>
      </c>
      <c r="C105" s="1">
        <f>17848</f>
        <v>17848</v>
      </c>
      <c r="D105" s="1">
        <f t="shared" si="9"/>
        <v>82233</v>
      </c>
      <c r="E105" s="1">
        <f t="shared" si="10"/>
        <v>80.3056640625</v>
      </c>
    </row>
    <row r="106" spans="1:5" x14ac:dyDescent="0.25">
      <c r="A106" s="1">
        <f>26348</f>
        <v>26348</v>
      </c>
      <c r="B106" s="1">
        <f t="shared" si="11"/>
        <v>0</v>
      </c>
      <c r="C106" s="1">
        <f>18005</f>
        <v>18005</v>
      </c>
      <c r="D106" s="1">
        <f>82237</f>
        <v>82237</v>
      </c>
      <c r="E106" s="1">
        <f>80.3095703125</f>
        <v>80.3095703125</v>
      </c>
    </row>
    <row r="107" spans="1:5" x14ac:dyDescent="0.25">
      <c r="A107" s="1">
        <f>26586</f>
        <v>26586</v>
      </c>
      <c r="B107" s="1">
        <f t="shared" si="11"/>
        <v>0</v>
      </c>
      <c r="C107" s="1">
        <f>18155</f>
        <v>18155</v>
      </c>
      <c r="D107" s="1">
        <f>50631</f>
        <v>50631</v>
      </c>
      <c r="E107" s="1">
        <f>49.4443359375</f>
        <v>49.4443359375</v>
      </c>
    </row>
    <row r="108" spans="1:5" x14ac:dyDescent="0.25">
      <c r="A108" s="1">
        <f>26810</f>
        <v>26810</v>
      </c>
      <c r="B108" s="1">
        <f>3</f>
        <v>3</v>
      </c>
      <c r="C108" s="1">
        <f>18331</f>
        <v>18331</v>
      </c>
      <c r="D108" s="1">
        <f>50631</f>
        <v>50631</v>
      </c>
      <c r="E108" s="1">
        <f>49.4443359375</f>
        <v>49.4443359375</v>
      </c>
    </row>
    <row r="109" spans="1:5" x14ac:dyDescent="0.25">
      <c r="A109" s="1">
        <f>27023</f>
        <v>27023</v>
      </c>
      <c r="B109" s="1">
        <f t="shared" ref="B109:B125" si="12">0</f>
        <v>0</v>
      </c>
      <c r="C109" s="1">
        <f>18484</f>
        <v>18484</v>
      </c>
      <c r="D109" s="1">
        <f>50655</f>
        <v>50655</v>
      </c>
      <c r="E109" s="1">
        <f>49.4677734375</f>
        <v>49.4677734375</v>
      </c>
    </row>
    <row r="110" spans="1:5" x14ac:dyDescent="0.25">
      <c r="A110" s="1">
        <f>27255</f>
        <v>27255</v>
      </c>
      <c r="B110" s="1">
        <f t="shared" si="12"/>
        <v>0</v>
      </c>
      <c r="C110" s="1">
        <f>18641</f>
        <v>18641</v>
      </c>
      <c r="D110" s="1">
        <f>66239</f>
        <v>66239</v>
      </c>
      <c r="E110" s="1">
        <f>64.6865234375</f>
        <v>64.6865234375</v>
      </c>
    </row>
    <row r="111" spans="1:5" x14ac:dyDescent="0.25">
      <c r="A111" s="1">
        <f>27484</f>
        <v>27484</v>
      </c>
      <c r="B111" s="1">
        <f t="shared" si="12"/>
        <v>0</v>
      </c>
      <c r="C111" s="1">
        <f>18780</f>
        <v>18780</v>
      </c>
      <c r="D111" s="1">
        <f>66223</f>
        <v>66223</v>
      </c>
      <c r="E111" s="1">
        <f>64.6708984375</f>
        <v>64.6708984375</v>
      </c>
    </row>
    <row r="112" spans="1:5" x14ac:dyDescent="0.25">
      <c r="A112" s="1">
        <f>27712</f>
        <v>27712</v>
      </c>
      <c r="B112" s="1">
        <f t="shared" si="12"/>
        <v>0</v>
      </c>
      <c r="C112" s="1">
        <f>18946</f>
        <v>18946</v>
      </c>
      <c r="D112" s="1">
        <f>66223</f>
        <v>66223</v>
      </c>
      <c r="E112" s="1">
        <f>64.6708984375</f>
        <v>64.6708984375</v>
      </c>
    </row>
    <row r="113" spans="1:5" x14ac:dyDescent="0.25">
      <c r="A113" s="1">
        <f>27943</f>
        <v>27943</v>
      </c>
      <c r="B113" s="1">
        <f t="shared" si="12"/>
        <v>0</v>
      </c>
      <c r="C113" s="1">
        <f>19111</f>
        <v>19111</v>
      </c>
      <c r="D113" s="1">
        <f>81771</f>
        <v>81771</v>
      </c>
      <c r="E113" s="1">
        <f>79.8544921875</f>
        <v>79.8544921875</v>
      </c>
    </row>
    <row r="114" spans="1:5" x14ac:dyDescent="0.25">
      <c r="A114" s="1">
        <f>28179</f>
        <v>28179</v>
      </c>
      <c r="B114" s="1">
        <f t="shared" si="12"/>
        <v>0</v>
      </c>
      <c r="C114" s="1">
        <f>19254</f>
        <v>19254</v>
      </c>
      <c r="D114" s="1">
        <f>81775</f>
        <v>81775</v>
      </c>
      <c r="E114" s="1">
        <f>79.8583984375</f>
        <v>79.8583984375</v>
      </c>
    </row>
    <row r="115" spans="1:5" x14ac:dyDescent="0.25">
      <c r="A115" s="1">
        <f>28401</f>
        <v>28401</v>
      </c>
      <c r="B115" s="1">
        <f t="shared" si="12"/>
        <v>0</v>
      </c>
      <c r="C115" s="1">
        <f>19443</f>
        <v>19443</v>
      </c>
      <c r="D115" s="1">
        <f>81749</f>
        <v>81749</v>
      </c>
      <c r="E115" s="1">
        <f>79.8330078125</f>
        <v>79.8330078125</v>
      </c>
    </row>
    <row r="116" spans="1:5" x14ac:dyDescent="0.25">
      <c r="A116" s="1">
        <f>28634</f>
        <v>28634</v>
      </c>
      <c r="B116" s="1">
        <f t="shared" si="12"/>
        <v>0</v>
      </c>
      <c r="C116" s="1">
        <f>19581</f>
        <v>19581</v>
      </c>
      <c r="D116" s="1">
        <f>81751</f>
        <v>81751</v>
      </c>
      <c r="E116" s="1">
        <f>79.8349609375</f>
        <v>79.8349609375</v>
      </c>
    </row>
    <row r="117" spans="1:5" x14ac:dyDescent="0.25">
      <c r="A117" s="1">
        <f>28847</f>
        <v>28847</v>
      </c>
      <c r="B117" s="1">
        <f t="shared" si="12"/>
        <v>0</v>
      </c>
      <c r="C117" s="1">
        <f>19737</f>
        <v>19737</v>
      </c>
      <c r="D117" s="1">
        <f>81751</f>
        <v>81751</v>
      </c>
      <c r="E117" s="1">
        <f>79.8349609375</f>
        <v>79.8349609375</v>
      </c>
    </row>
    <row r="118" spans="1:5" x14ac:dyDescent="0.25">
      <c r="A118" s="1">
        <f>29062</f>
        <v>29062</v>
      </c>
      <c r="B118" s="1">
        <f t="shared" si="12"/>
        <v>0</v>
      </c>
      <c r="C118" s="1">
        <f>19904</f>
        <v>19904</v>
      </c>
      <c r="D118" s="1">
        <f>81751</f>
        <v>81751</v>
      </c>
      <c r="E118" s="1">
        <f>79.8349609375</f>
        <v>79.8349609375</v>
      </c>
    </row>
    <row r="119" spans="1:5" x14ac:dyDescent="0.25">
      <c r="A119" s="1">
        <f>29297</f>
        <v>29297</v>
      </c>
      <c r="B119" s="1">
        <f t="shared" si="12"/>
        <v>0</v>
      </c>
      <c r="C119" s="1">
        <f>20069</f>
        <v>20069</v>
      </c>
      <c r="D119" s="1">
        <f>81751</f>
        <v>81751</v>
      </c>
      <c r="E119" s="1">
        <f>79.8349609375</f>
        <v>79.8349609375</v>
      </c>
    </row>
    <row r="120" spans="1:5" x14ac:dyDescent="0.25">
      <c r="A120" s="1">
        <f>29534</f>
        <v>29534</v>
      </c>
      <c r="B120" s="1">
        <f t="shared" si="12"/>
        <v>0</v>
      </c>
      <c r="C120" s="1">
        <f>20225</f>
        <v>20225</v>
      </c>
      <c r="D120" s="1">
        <f>81753</f>
        <v>81753</v>
      </c>
      <c r="E120" s="1">
        <f>79.8369140625</f>
        <v>79.8369140625</v>
      </c>
    </row>
    <row r="121" spans="1:5" x14ac:dyDescent="0.25">
      <c r="A121" s="1">
        <f>29770</f>
        <v>29770</v>
      </c>
      <c r="B121" s="1">
        <f t="shared" si="12"/>
        <v>0</v>
      </c>
      <c r="C121" s="1">
        <f>20390</f>
        <v>20390</v>
      </c>
      <c r="D121" s="1">
        <f>81753</f>
        <v>81753</v>
      </c>
      <c r="E121" s="1">
        <f>79.8369140625</f>
        <v>79.8369140625</v>
      </c>
    </row>
    <row r="122" spans="1:5" x14ac:dyDescent="0.25">
      <c r="A122" s="1">
        <f>30004</f>
        <v>30004</v>
      </c>
      <c r="B122" s="1">
        <f t="shared" si="12"/>
        <v>0</v>
      </c>
      <c r="C122" s="1">
        <f>20551</f>
        <v>20551</v>
      </c>
      <c r="D122" s="1">
        <f>81753</f>
        <v>81753</v>
      </c>
      <c r="E122" s="1">
        <f>79.8369140625</f>
        <v>79.8369140625</v>
      </c>
    </row>
    <row r="123" spans="1:5" x14ac:dyDescent="0.25">
      <c r="A123" s="1">
        <f>30250</f>
        <v>30250</v>
      </c>
      <c r="B123" s="1">
        <f t="shared" si="12"/>
        <v>0</v>
      </c>
      <c r="C123" s="1">
        <f>20706</f>
        <v>20706</v>
      </c>
      <c r="D123" s="1">
        <f>81757</f>
        <v>81757</v>
      </c>
      <c r="E123" s="1">
        <f>79.8408203125</f>
        <v>79.8408203125</v>
      </c>
    </row>
    <row r="124" spans="1:5" x14ac:dyDescent="0.25">
      <c r="A124" s="1">
        <f>30471</f>
        <v>30471</v>
      </c>
      <c r="B124" s="1">
        <f t="shared" si="12"/>
        <v>0</v>
      </c>
      <c r="C124" s="1">
        <f>20867</f>
        <v>20867</v>
      </c>
      <c r="D124" s="1">
        <f>81767</f>
        <v>81767</v>
      </c>
      <c r="E124" s="1">
        <f>79.8505859375</f>
        <v>79.8505859375</v>
      </c>
    </row>
    <row r="125" spans="1:5" x14ac:dyDescent="0.25">
      <c r="A125" s="1">
        <f>30684</f>
        <v>30684</v>
      </c>
      <c r="B125" s="1">
        <f t="shared" si="12"/>
        <v>0</v>
      </c>
      <c r="C125" s="1">
        <f>21031</f>
        <v>21031</v>
      </c>
      <c r="D125" s="1">
        <f>50507</f>
        <v>50507</v>
      </c>
      <c r="E125" s="1">
        <f>49.3232421875</f>
        <v>49.3232421875</v>
      </c>
    </row>
    <row r="126" spans="1:5" x14ac:dyDescent="0.25">
      <c r="A126" s="1">
        <f>30916</f>
        <v>30916</v>
      </c>
      <c r="B126" s="1">
        <f>2</f>
        <v>2</v>
      </c>
      <c r="C126" s="1">
        <f>21195</f>
        <v>21195</v>
      </c>
      <c r="D126" s="1">
        <f>50507</f>
        <v>50507</v>
      </c>
      <c r="E126" s="1">
        <f>49.3232421875</f>
        <v>49.3232421875</v>
      </c>
    </row>
    <row r="127" spans="1:5" x14ac:dyDescent="0.25">
      <c r="A127" s="1">
        <f>31155</f>
        <v>31155</v>
      </c>
      <c r="B127" s="1">
        <f>0</f>
        <v>0</v>
      </c>
      <c r="C127" s="1">
        <f>21347</f>
        <v>21347</v>
      </c>
      <c r="D127" s="1">
        <f>66079</f>
        <v>66079</v>
      </c>
      <c r="E127" s="1">
        <f>64.5302734375</f>
        <v>64.5302734375</v>
      </c>
    </row>
    <row r="128" spans="1:5" x14ac:dyDescent="0.25">
      <c r="A128" s="1">
        <f>31378</f>
        <v>31378</v>
      </c>
      <c r="B128" s="1">
        <f>3</f>
        <v>3</v>
      </c>
      <c r="C128" s="1">
        <f>21522</f>
        <v>21522</v>
      </c>
      <c r="D128" s="1">
        <f>66083</f>
        <v>66083</v>
      </c>
      <c r="E128" s="1">
        <f>64.5341796875</f>
        <v>64.5341796875</v>
      </c>
    </row>
    <row r="129" spans="1:5" x14ac:dyDescent="0.25">
      <c r="A129" s="1">
        <f>31600</f>
        <v>31600</v>
      </c>
      <c r="B129" s="1">
        <f>3</f>
        <v>3</v>
      </c>
      <c r="C129" s="1">
        <f>21675</f>
        <v>21675</v>
      </c>
      <c r="D129" s="1">
        <f>66083</f>
        <v>66083</v>
      </c>
      <c r="E129" s="1">
        <f>64.5341796875</f>
        <v>64.5341796875</v>
      </c>
    </row>
    <row r="130" spans="1:5" x14ac:dyDescent="0.25">
      <c r="A130" s="1">
        <f>31844</f>
        <v>31844</v>
      </c>
      <c r="B130" s="1">
        <f>3</f>
        <v>3</v>
      </c>
      <c r="C130" s="1">
        <f>21811</f>
        <v>21811</v>
      </c>
      <c r="D130" s="1">
        <f>66083</f>
        <v>66083</v>
      </c>
      <c r="E130" s="1">
        <f>64.5341796875</f>
        <v>64.5341796875</v>
      </c>
    </row>
    <row r="131" spans="1:5" x14ac:dyDescent="0.25">
      <c r="A131" s="1">
        <f>32082</f>
        <v>32082</v>
      </c>
      <c r="B131" s="1">
        <f>5</f>
        <v>5</v>
      </c>
      <c r="C131" s="1">
        <f>21979</f>
        <v>21979</v>
      </c>
      <c r="D131" s="1">
        <f>66083</f>
        <v>66083</v>
      </c>
      <c r="E131" s="1">
        <f>64.5341796875</f>
        <v>64.5341796875</v>
      </c>
    </row>
    <row r="132" spans="1:5" x14ac:dyDescent="0.25">
      <c r="A132" s="1">
        <f>32332</f>
        <v>32332</v>
      </c>
      <c r="B132" s="1">
        <f>3</f>
        <v>3</v>
      </c>
      <c r="C132" s="1">
        <f>22156</f>
        <v>22156</v>
      </c>
      <c r="D132" s="1">
        <f>81655</f>
        <v>81655</v>
      </c>
      <c r="E132" s="1">
        <f>79.7412109375</f>
        <v>79.7412109375</v>
      </c>
    </row>
    <row r="133" spans="1:5" x14ac:dyDescent="0.25">
      <c r="A133" s="1">
        <f>32584</f>
        <v>32584</v>
      </c>
      <c r="B133" s="1">
        <f>0</f>
        <v>0</v>
      </c>
      <c r="C133" s="1">
        <f>22354</f>
        <v>22354</v>
      </c>
      <c r="D133" s="1">
        <f>81683</f>
        <v>81683</v>
      </c>
      <c r="E133" s="1">
        <f>79.7685546875</f>
        <v>79.7685546875</v>
      </c>
    </row>
    <row r="134" spans="1:5" x14ac:dyDescent="0.25">
      <c r="A134" s="1">
        <f>32848</f>
        <v>32848</v>
      </c>
      <c r="B134" s="1">
        <f>0</f>
        <v>0</v>
      </c>
      <c r="C134" s="1">
        <f>22491</f>
        <v>22491</v>
      </c>
      <c r="D134" s="1">
        <f t="shared" ref="D134:D145" si="13">81695</f>
        <v>81695</v>
      </c>
      <c r="E134" s="1">
        <f t="shared" ref="E134:E145" si="14">79.7802734375</f>
        <v>79.7802734375</v>
      </c>
    </row>
    <row r="135" spans="1:5" x14ac:dyDescent="0.25">
      <c r="A135" s="1">
        <f>33090</f>
        <v>33090</v>
      </c>
      <c r="B135" s="1">
        <f>0</f>
        <v>0</v>
      </c>
      <c r="C135" s="1">
        <f>22652</f>
        <v>22652</v>
      </c>
      <c r="D135" s="1">
        <f t="shared" si="13"/>
        <v>81695</v>
      </c>
      <c r="E135" s="1">
        <f t="shared" si="14"/>
        <v>79.7802734375</v>
      </c>
    </row>
    <row r="136" spans="1:5" x14ac:dyDescent="0.25">
      <c r="A136" s="1">
        <f>33321</f>
        <v>33321</v>
      </c>
      <c r="B136" s="1">
        <f>0</f>
        <v>0</v>
      </c>
      <c r="C136" s="1">
        <f>22807</f>
        <v>22807</v>
      </c>
      <c r="D136" s="1">
        <f t="shared" si="13"/>
        <v>81695</v>
      </c>
      <c r="E136" s="1">
        <f t="shared" si="14"/>
        <v>79.7802734375</v>
      </c>
    </row>
    <row r="137" spans="1:5" x14ac:dyDescent="0.25">
      <c r="A137" s="1">
        <f>33586</f>
        <v>33586</v>
      </c>
      <c r="B137" s="1">
        <f>0</f>
        <v>0</v>
      </c>
      <c r="C137" s="1">
        <f>22938</f>
        <v>22938</v>
      </c>
      <c r="D137" s="1">
        <f t="shared" si="13"/>
        <v>81695</v>
      </c>
      <c r="E137" s="1">
        <f t="shared" si="14"/>
        <v>79.7802734375</v>
      </c>
    </row>
    <row r="138" spans="1:5" x14ac:dyDescent="0.25">
      <c r="A138" s="1">
        <f>33828</f>
        <v>33828</v>
      </c>
      <c r="B138" s="1">
        <f>2</f>
        <v>2</v>
      </c>
      <c r="C138" s="1">
        <f>23102</f>
        <v>23102</v>
      </c>
      <c r="D138" s="1">
        <f t="shared" si="13"/>
        <v>81695</v>
      </c>
      <c r="E138" s="1">
        <f t="shared" si="14"/>
        <v>79.7802734375</v>
      </c>
    </row>
    <row r="139" spans="1:5" x14ac:dyDescent="0.25">
      <c r="A139" s="1">
        <f>34093</f>
        <v>34093</v>
      </c>
      <c r="B139" s="1">
        <f>2</f>
        <v>2</v>
      </c>
      <c r="C139" s="1">
        <f>23236</f>
        <v>23236</v>
      </c>
      <c r="D139" s="1">
        <f t="shared" si="13"/>
        <v>81695</v>
      </c>
      <c r="E139" s="1">
        <f t="shared" si="14"/>
        <v>79.7802734375</v>
      </c>
    </row>
    <row r="140" spans="1:5" x14ac:dyDescent="0.25">
      <c r="A140" s="1">
        <f>34326</f>
        <v>34326</v>
      </c>
      <c r="B140" s="1">
        <f>0</f>
        <v>0</v>
      </c>
      <c r="C140" s="1">
        <f>23391</f>
        <v>23391</v>
      </c>
      <c r="D140" s="1">
        <f t="shared" si="13"/>
        <v>81695</v>
      </c>
      <c r="E140" s="1">
        <f t="shared" si="14"/>
        <v>79.7802734375</v>
      </c>
    </row>
    <row r="141" spans="1:5" x14ac:dyDescent="0.25">
      <c r="A141" s="1">
        <f>34577</f>
        <v>34577</v>
      </c>
      <c r="B141" s="1">
        <f>3</f>
        <v>3</v>
      </c>
      <c r="C141" s="1">
        <f>23558</f>
        <v>23558</v>
      </c>
      <c r="D141" s="1">
        <f t="shared" si="13"/>
        <v>81695</v>
      </c>
      <c r="E141" s="1">
        <f t="shared" si="14"/>
        <v>79.7802734375</v>
      </c>
    </row>
    <row r="142" spans="1:5" x14ac:dyDescent="0.25">
      <c r="A142" s="1">
        <f>34816</f>
        <v>34816</v>
      </c>
      <c r="B142" s="1">
        <f>3</f>
        <v>3</v>
      </c>
      <c r="C142" s="1">
        <f>23706</f>
        <v>23706</v>
      </c>
      <c r="D142" s="1">
        <f t="shared" si="13"/>
        <v>81695</v>
      </c>
      <c r="E142" s="1">
        <f t="shared" si="14"/>
        <v>79.7802734375</v>
      </c>
    </row>
    <row r="143" spans="1:5" x14ac:dyDescent="0.25">
      <c r="A143" s="1">
        <f>35027</f>
        <v>35027</v>
      </c>
      <c r="B143" s="1">
        <f>3</f>
        <v>3</v>
      </c>
      <c r="C143" s="1">
        <f>23869</f>
        <v>23869</v>
      </c>
      <c r="D143" s="1">
        <f t="shared" si="13"/>
        <v>81695</v>
      </c>
      <c r="E143" s="1">
        <f t="shared" si="14"/>
        <v>79.7802734375</v>
      </c>
    </row>
    <row r="144" spans="1:5" x14ac:dyDescent="0.25">
      <c r="A144" s="1">
        <f>35240</f>
        <v>35240</v>
      </c>
      <c r="B144" s="1">
        <f>3</f>
        <v>3</v>
      </c>
      <c r="C144" s="1">
        <f>24099</f>
        <v>24099</v>
      </c>
      <c r="D144" s="1">
        <f t="shared" si="13"/>
        <v>81695</v>
      </c>
      <c r="E144" s="1">
        <f t="shared" si="14"/>
        <v>79.7802734375</v>
      </c>
    </row>
    <row r="145" spans="1:5" x14ac:dyDescent="0.25">
      <c r="A145" s="1">
        <f>35486</f>
        <v>35486</v>
      </c>
      <c r="B145" s="1">
        <f>0</f>
        <v>0</v>
      </c>
      <c r="C145" s="1">
        <f>24233</f>
        <v>24233</v>
      </c>
      <c r="D145" s="1">
        <f t="shared" si="13"/>
        <v>81695</v>
      </c>
      <c r="E145" s="1">
        <f t="shared" si="14"/>
        <v>79.7802734375</v>
      </c>
    </row>
    <row r="146" spans="1:5" x14ac:dyDescent="0.25">
      <c r="A146" s="1">
        <f>35739</f>
        <v>35739</v>
      </c>
      <c r="B146" s="1">
        <f>0</f>
        <v>0</v>
      </c>
      <c r="C146" s="1">
        <f>24404</f>
        <v>24404</v>
      </c>
      <c r="D146" s="1">
        <f t="shared" ref="D146:D160" si="15">50869</f>
        <v>50869</v>
      </c>
      <c r="E146" s="1">
        <f t="shared" ref="E146:E160" si="16">49.6767578125</f>
        <v>49.6767578125</v>
      </c>
    </row>
    <row r="147" spans="1:5" x14ac:dyDescent="0.25">
      <c r="C147" s="1">
        <f>24564</f>
        <v>24564</v>
      </c>
      <c r="D147" s="1">
        <f t="shared" si="15"/>
        <v>50869</v>
      </c>
      <c r="E147" s="1">
        <f t="shared" si="16"/>
        <v>49.6767578125</v>
      </c>
    </row>
    <row r="148" spans="1:5" x14ac:dyDescent="0.25">
      <c r="C148" s="1">
        <f>24712</f>
        <v>24712</v>
      </c>
      <c r="D148" s="1">
        <f t="shared" si="15"/>
        <v>50869</v>
      </c>
      <c r="E148" s="1">
        <f t="shared" si="16"/>
        <v>49.6767578125</v>
      </c>
    </row>
    <row r="149" spans="1:5" x14ac:dyDescent="0.25">
      <c r="C149" s="1">
        <f>24859</f>
        <v>24859</v>
      </c>
      <c r="D149" s="1">
        <f t="shared" si="15"/>
        <v>50869</v>
      </c>
      <c r="E149" s="1">
        <f t="shared" si="16"/>
        <v>49.6767578125</v>
      </c>
    </row>
    <row r="150" spans="1:5" x14ac:dyDescent="0.25">
      <c r="C150" s="1">
        <f>25021</f>
        <v>25021</v>
      </c>
      <c r="D150" s="1">
        <f t="shared" si="15"/>
        <v>50869</v>
      </c>
      <c r="E150" s="1">
        <f t="shared" si="16"/>
        <v>49.6767578125</v>
      </c>
    </row>
    <row r="151" spans="1:5" x14ac:dyDescent="0.25">
      <c r="C151" s="1">
        <f>25185</f>
        <v>25185</v>
      </c>
      <c r="D151" s="1">
        <f t="shared" si="15"/>
        <v>50869</v>
      </c>
      <c r="E151" s="1">
        <f t="shared" si="16"/>
        <v>49.6767578125</v>
      </c>
    </row>
    <row r="152" spans="1:5" x14ac:dyDescent="0.25">
      <c r="C152" s="1">
        <f>25353</f>
        <v>25353</v>
      </c>
      <c r="D152" s="1">
        <f t="shared" si="15"/>
        <v>50869</v>
      </c>
      <c r="E152" s="1">
        <f t="shared" si="16"/>
        <v>49.6767578125</v>
      </c>
    </row>
    <row r="153" spans="1:5" x14ac:dyDescent="0.25">
      <c r="C153" s="1">
        <f>25527</f>
        <v>25527</v>
      </c>
      <c r="D153" s="1">
        <f t="shared" si="15"/>
        <v>50869</v>
      </c>
      <c r="E153" s="1">
        <f t="shared" si="16"/>
        <v>49.6767578125</v>
      </c>
    </row>
    <row r="154" spans="1:5" x14ac:dyDescent="0.25">
      <c r="C154" s="1">
        <f>25690</f>
        <v>25690</v>
      </c>
      <c r="D154" s="1">
        <f t="shared" si="15"/>
        <v>50869</v>
      </c>
      <c r="E154" s="1">
        <f t="shared" si="16"/>
        <v>49.6767578125</v>
      </c>
    </row>
    <row r="155" spans="1:5" x14ac:dyDescent="0.25">
      <c r="C155" s="1">
        <f>25854</f>
        <v>25854</v>
      </c>
      <c r="D155" s="1">
        <f t="shared" si="15"/>
        <v>50869</v>
      </c>
      <c r="E155" s="1">
        <f t="shared" si="16"/>
        <v>49.6767578125</v>
      </c>
    </row>
    <row r="156" spans="1:5" x14ac:dyDescent="0.25">
      <c r="C156" s="1">
        <f>26021</f>
        <v>26021</v>
      </c>
      <c r="D156" s="1">
        <f t="shared" si="15"/>
        <v>50869</v>
      </c>
      <c r="E156" s="1">
        <f t="shared" si="16"/>
        <v>49.6767578125</v>
      </c>
    </row>
    <row r="157" spans="1:5" x14ac:dyDescent="0.25">
      <c r="C157" s="1">
        <f>26188</f>
        <v>26188</v>
      </c>
      <c r="D157" s="1">
        <f t="shared" si="15"/>
        <v>50869</v>
      </c>
      <c r="E157" s="1">
        <f t="shared" si="16"/>
        <v>49.6767578125</v>
      </c>
    </row>
    <row r="158" spans="1:5" x14ac:dyDescent="0.25">
      <c r="C158" s="1">
        <f>26323</f>
        <v>26323</v>
      </c>
      <c r="D158" s="1">
        <f t="shared" si="15"/>
        <v>50869</v>
      </c>
      <c r="E158" s="1">
        <f t="shared" si="16"/>
        <v>49.6767578125</v>
      </c>
    </row>
    <row r="159" spans="1:5" x14ac:dyDescent="0.25">
      <c r="C159" s="1">
        <f>26482</f>
        <v>26482</v>
      </c>
      <c r="D159" s="1">
        <f t="shared" si="15"/>
        <v>50869</v>
      </c>
      <c r="E159" s="1">
        <f t="shared" si="16"/>
        <v>49.6767578125</v>
      </c>
    </row>
    <row r="160" spans="1:5" x14ac:dyDescent="0.25">
      <c r="C160" s="1">
        <f>26646</f>
        <v>26646</v>
      </c>
      <c r="D160" s="1">
        <f t="shared" si="15"/>
        <v>50869</v>
      </c>
      <c r="E160" s="1">
        <f t="shared" si="16"/>
        <v>49.6767578125</v>
      </c>
    </row>
    <row r="161" spans="3:5" x14ac:dyDescent="0.25">
      <c r="C161" s="1">
        <f>26795</f>
        <v>26795</v>
      </c>
      <c r="D161" s="1">
        <f>66441</f>
        <v>66441</v>
      </c>
      <c r="E161" s="1">
        <f>64.8837890625</f>
        <v>64.8837890625</v>
      </c>
    </row>
    <row r="162" spans="3:5" x14ac:dyDescent="0.25">
      <c r="C162" s="1">
        <f>26965</f>
        <v>26965</v>
      </c>
      <c r="D162" s="1">
        <f t="shared" ref="D162:D181" si="17">82043</f>
        <v>82043</v>
      </c>
      <c r="E162" s="1">
        <f t="shared" ref="E162:E181" si="18">80.1201171875</f>
        <v>80.1201171875</v>
      </c>
    </row>
    <row r="163" spans="3:5" x14ac:dyDescent="0.25">
      <c r="C163" s="1">
        <f>27108</f>
        <v>27108</v>
      </c>
      <c r="D163" s="1">
        <f t="shared" si="17"/>
        <v>82043</v>
      </c>
      <c r="E163" s="1">
        <f t="shared" si="18"/>
        <v>80.1201171875</v>
      </c>
    </row>
    <row r="164" spans="3:5" x14ac:dyDescent="0.25">
      <c r="C164" s="1">
        <f>27272</f>
        <v>27272</v>
      </c>
      <c r="D164" s="1">
        <f t="shared" si="17"/>
        <v>82043</v>
      </c>
      <c r="E164" s="1">
        <f t="shared" si="18"/>
        <v>80.1201171875</v>
      </c>
    </row>
    <row r="165" spans="3:5" x14ac:dyDescent="0.25">
      <c r="C165" s="1">
        <f>27428</f>
        <v>27428</v>
      </c>
      <c r="D165" s="1">
        <f t="shared" si="17"/>
        <v>82043</v>
      </c>
      <c r="E165" s="1">
        <f t="shared" si="18"/>
        <v>80.1201171875</v>
      </c>
    </row>
    <row r="166" spans="3:5" x14ac:dyDescent="0.25">
      <c r="C166" s="1">
        <f>27564</f>
        <v>27564</v>
      </c>
      <c r="D166" s="1">
        <f t="shared" si="17"/>
        <v>82043</v>
      </c>
      <c r="E166" s="1">
        <f t="shared" si="18"/>
        <v>80.1201171875</v>
      </c>
    </row>
    <row r="167" spans="3:5" x14ac:dyDescent="0.25">
      <c r="C167" s="1">
        <f>27710</f>
        <v>27710</v>
      </c>
      <c r="D167" s="1">
        <f t="shared" si="17"/>
        <v>82043</v>
      </c>
      <c r="E167" s="1">
        <f t="shared" si="18"/>
        <v>80.1201171875</v>
      </c>
    </row>
    <row r="168" spans="3:5" x14ac:dyDescent="0.25">
      <c r="C168" s="1">
        <f>27866</f>
        <v>27866</v>
      </c>
      <c r="D168" s="1">
        <f t="shared" si="17"/>
        <v>82043</v>
      </c>
      <c r="E168" s="1">
        <f t="shared" si="18"/>
        <v>80.1201171875</v>
      </c>
    </row>
    <row r="169" spans="3:5" x14ac:dyDescent="0.25">
      <c r="C169" s="1">
        <f>28020</f>
        <v>28020</v>
      </c>
      <c r="D169" s="1">
        <f t="shared" si="17"/>
        <v>82043</v>
      </c>
      <c r="E169" s="1">
        <f t="shared" si="18"/>
        <v>80.1201171875</v>
      </c>
    </row>
    <row r="170" spans="3:5" x14ac:dyDescent="0.25">
      <c r="C170" s="1">
        <f>28171</f>
        <v>28171</v>
      </c>
      <c r="D170" s="1">
        <f t="shared" si="17"/>
        <v>82043</v>
      </c>
      <c r="E170" s="1">
        <f t="shared" si="18"/>
        <v>80.1201171875</v>
      </c>
    </row>
    <row r="171" spans="3:5" x14ac:dyDescent="0.25">
      <c r="C171" s="1">
        <f>28335</f>
        <v>28335</v>
      </c>
      <c r="D171" s="1">
        <f t="shared" si="17"/>
        <v>82043</v>
      </c>
      <c r="E171" s="1">
        <f t="shared" si="18"/>
        <v>80.1201171875</v>
      </c>
    </row>
    <row r="172" spans="3:5" x14ac:dyDescent="0.25">
      <c r="C172" s="1">
        <f>28482</f>
        <v>28482</v>
      </c>
      <c r="D172" s="1">
        <f t="shared" si="17"/>
        <v>82043</v>
      </c>
      <c r="E172" s="1">
        <f t="shared" si="18"/>
        <v>80.1201171875</v>
      </c>
    </row>
    <row r="173" spans="3:5" x14ac:dyDescent="0.25">
      <c r="C173" s="1">
        <f>28640</f>
        <v>28640</v>
      </c>
      <c r="D173" s="1">
        <f t="shared" si="17"/>
        <v>82043</v>
      </c>
      <c r="E173" s="1">
        <f t="shared" si="18"/>
        <v>80.1201171875</v>
      </c>
    </row>
    <row r="174" spans="3:5" x14ac:dyDescent="0.25">
      <c r="C174" s="1">
        <f>28796</f>
        <v>28796</v>
      </c>
      <c r="D174" s="1">
        <f t="shared" si="17"/>
        <v>82043</v>
      </c>
      <c r="E174" s="1">
        <f t="shared" si="18"/>
        <v>80.1201171875</v>
      </c>
    </row>
    <row r="175" spans="3:5" x14ac:dyDescent="0.25">
      <c r="C175" s="1">
        <f>28937</f>
        <v>28937</v>
      </c>
      <c r="D175" s="1">
        <f t="shared" si="17"/>
        <v>82043</v>
      </c>
      <c r="E175" s="1">
        <f t="shared" si="18"/>
        <v>80.1201171875</v>
      </c>
    </row>
    <row r="176" spans="3:5" x14ac:dyDescent="0.25">
      <c r="C176" s="1">
        <f>29066</f>
        <v>29066</v>
      </c>
      <c r="D176" s="1">
        <f t="shared" si="17"/>
        <v>82043</v>
      </c>
      <c r="E176" s="1">
        <f t="shared" si="18"/>
        <v>80.1201171875</v>
      </c>
    </row>
    <row r="177" spans="3:5" x14ac:dyDescent="0.25">
      <c r="C177" s="1">
        <f>29210</f>
        <v>29210</v>
      </c>
      <c r="D177" s="1">
        <f t="shared" si="17"/>
        <v>82043</v>
      </c>
      <c r="E177" s="1">
        <f t="shared" si="18"/>
        <v>80.1201171875</v>
      </c>
    </row>
    <row r="178" spans="3:5" x14ac:dyDescent="0.25">
      <c r="C178" s="1">
        <f>29378</f>
        <v>29378</v>
      </c>
      <c r="D178" s="1">
        <f t="shared" si="17"/>
        <v>82043</v>
      </c>
      <c r="E178" s="1">
        <f t="shared" si="18"/>
        <v>80.1201171875</v>
      </c>
    </row>
    <row r="179" spans="3:5" x14ac:dyDescent="0.25">
      <c r="C179" s="1">
        <f>29540</f>
        <v>29540</v>
      </c>
      <c r="D179" s="1">
        <f t="shared" si="17"/>
        <v>82043</v>
      </c>
      <c r="E179" s="1">
        <f t="shared" si="18"/>
        <v>80.1201171875</v>
      </c>
    </row>
    <row r="180" spans="3:5" x14ac:dyDescent="0.25">
      <c r="C180" s="1">
        <f>29694</f>
        <v>29694</v>
      </c>
      <c r="D180" s="1">
        <f t="shared" si="17"/>
        <v>82043</v>
      </c>
      <c r="E180" s="1">
        <f t="shared" si="18"/>
        <v>80.1201171875</v>
      </c>
    </row>
    <row r="181" spans="3:5" x14ac:dyDescent="0.25">
      <c r="C181" s="1">
        <f>29830</f>
        <v>29830</v>
      </c>
      <c r="D181" s="1">
        <f t="shared" si="17"/>
        <v>82043</v>
      </c>
      <c r="E181" s="1">
        <f t="shared" si="18"/>
        <v>80.1201171875</v>
      </c>
    </row>
    <row r="182" spans="3:5" x14ac:dyDescent="0.25">
      <c r="C182" s="1">
        <f>29979</f>
        <v>29979</v>
      </c>
      <c r="D182" s="1">
        <f t="shared" ref="D182:D188" si="19">82048</f>
        <v>82048</v>
      </c>
      <c r="E182" s="1">
        <f t="shared" ref="E182:E188" si="20">80.125</f>
        <v>80.125</v>
      </c>
    </row>
    <row r="183" spans="3:5" x14ac:dyDescent="0.25">
      <c r="C183" s="1">
        <f>30135</f>
        <v>30135</v>
      </c>
      <c r="D183" s="1">
        <f t="shared" si="19"/>
        <v>82048</v>
      </c>
      <c r="E183" s="1">
        <f t="shared" si="20"/>
        <v>80.125</v>
      </c>
    </row>
    <row r="184" spans="3:5" x14ac:dyDescent="0.25">
      <c r="C184" s="1">
        <f>30287</f>
        <v>30287</v>
      </c>
      <c r="D184" s="1">
        <f t="shared" si="19"/>
        <v>82048</v>
      </c>
      <c r="E184" s="1">
        <f t="shared" si="20"/>
        <v>80.125</v>
      </c>
    </row>
    <row r="185" spans="3:5" x14ac:dyDescent="0.25">
      <c r="C185" s="1">
        <f>30450</f>
        <v>30450</v>
      </c>
      <c r="D185" s="1">
        <f t="shared" si="19"/>
        <v>82048</v>
      </c>
      <c r="E185" s="1">
        <f t="shared" si="20"/>
        <v>80.125</v>
      </c>
    </row>
    <row r="186" spans="3:5" x14ac:dyDescent="0.25">
      <c r="C186" s="1">
        <f>30604</f>
        <v>30604</v>
      </c>
      <c r="D186" s="1">
        <f t="shared" si="19"/>
        <v>82048</v>
      </c>
      <c r="E186" s="1">
        <f t="shared" si="20"/>
        <v>80.125</v>
      </c>
    </row>
    <row r="187" spans="3:5" x14ac:dyDescent="0.25">
      <c r="C187" s="1">
        <f>30762</f>
        <v>30762</v>
      </c>
      <c r="D187" s="1">
        <f t="shared" si="19"/>
        <v>82048</v>
      </c>
      <c r="E187" s="1">
        <f t="shared" si="20"/>
        <v>80.125</v>
      </c>
    </row>
    <row r="188" spans="3:5" x14ac:dyDescent="0.25">
      <c r="C188" s="1">
        <f>30927</f>
        <v>30927</v>
      </c>
      <c r="D188" s="1">
        <f t="shared" si="19"/>
        <v>82048</v>
      </c>
      <c r="E188" s="1">
        <f t="shared" si="20"/>
        <v>80.125</v>
      </c>
    </row>
    <row r="189" spans="3:5" x14ac:dyDescent="0.25">
      <c r="C189" s="1">
        <f>31097</f>
        <v>31097</v>
      </c>
      <c r="D189" s="1">
        <f>82058</f>
        <v>82058</v>
      </c>
      <c r="E189" s="1">
        <f>80.134765625</f>
        <v>80.134765625</v>
      </c>
    </row>
    <row r="190" spans="3:5" x14ac:dyDescent="0.25">
      <c r="C190" s="1">
        <f>31250</f>
        <v>31250</v>
      </c>
      <c r="D190" s="1">
        <f>82054</f>
        <v>82054</v>
      </c>
      <c r="E190" s="1">
        <f>80.130859375</f>
        <v>80.130859375</v>
      </c>
    </row>
    <row r="191" spans="3:5" x14ac:dyDescent="0.25">
      <c r="C191" s="1">
        <f>31425</f>
        <v>31425</v>
      </c>
      <c r="D191" s="1">
        <f>82058</f>
        <v>82058</v>
      </c>
      <c r="E191" s="1">
        <f>80.134765625</f>
        <v>80.134765625</v>
      </c>
    </row>
    <row r="192" spans="3:5" x14ac:dyDescent="0.25">
      <c r="C192" s="1">
        <f>31579</f>
        <v>31579</v>
      </c>
      <c r="D192" s="1">
        <f>82092</f>
        <v>82092</v>
      </c>
      <c r="E192" s="1">
        <f>80.16796875</f>
        <v>80.16796875</v>
      </c>
    </row>
    <row r="193" spans="3:5" x14ac:dyDescent="0.25">
      <c r="C193" s="1">
        <f>31736</f>
        <v>31736</v>
      </c>
      <c r="D193" s="1">
        <f>82118</f>
        <v>82118</v>
      </c>
      <c r="E193" s="1">
        <f>80.193359375</f>
        <v>80.193359375</v>
      </c>
    </row>
    <row r="194" spans="3:5" x14ac:dyDescent="0.25">
      <c r="C194" s="1">
        <f>31911</f>
        <v>31911</v>
      </c>
      <c r="D194" s="1">
        <f>82148</f>
        <v>82148</v>
      </c>
      <c r="E194" s="1">
        <f>80.22265625</f>
        <v>80.22265625</v>
      </c>
    </row>
    <row r="195" spans="3:5" x14ac:dyDescent="0.25">
      <c r="C195" s="1">
        <f>32069</f>
        <v>32069</v>
      </c>
      <c r="D195" s="1">
        <f>82176</f>
        <v>82176</v>
      </c>
      <c r="E195" s="1">
        <f>80.25</f>
        <v>80.25</v>
      </c>
    </row>
    <row r="196" spans="3:5" x14ac:dyDescent="0.25">
      <c r="C196" s="1">
        <f>32251</f>
        <v>32251</v>
      </c>
      <c r="D196" s="1">
        <f>82208</f>
        <v>82208</v>
      </c>
      <c r="E196" s="1">
        <f>80.28125</f>
        <v>80.28125</v>
      </c>
    </row>
    <row r="197" spans="3:5" x14ac:dyDescent="0.25">
      <c r="C197" s="1">
        <f>32437</f>
        <v>32437</v>
      </c>
      <c r="D197" s="1">
        <f>82244</f>
        <v>82244</v>
      </c>
      <c r="E197" s="1">
        <f>80.31640625</f>
        <v>80.31640625</v>
      </c>
    </row>
    <row r="198" spans="3:5" x14ac:dyDescent="0.25">
      <c r="C198" s="1">
        <f>32619</f>
        <v>32619</v>
      </c>
      <c r="D198" s="1">
        <f t="shared" ref="D198:D205" si="21">82274</f>
        <v>82274</v>
      </c>
      <c r="E198" s="1">
        <f t="shared" ref="E198:E205" si="22">80.345703125</f>
        <v>80.345703125</v>
      </c>
    </row>
    <row r="199" spans="3:5" x14ac:dyDescent="0.25">
      <c r="C199" s="1">
        <f>32760</f>
        <v>32760</v>
      </c>
      <c r="D199" s="1">
        <f t="shared" si="21"/>
        <v>82274</v>
      </c>
      <c r="E199" s="1">
        <f t="shared" si="22"/>
        <v>80.345703125</v>
      </c>
    </row>
    <row r="200" spans="3:5" x14ac:dyDescent="0.25">
      <c r="C200" s="1">
        <f>32900</f>
        <v>32900</v>
      </c>
      <c r="D200" s="1">
        <f t="shared" si="21"/>
        <v>82274</v>
      </c>
      <c r="E200" s="1">
        <f t="shared" si="22"/>
        <v>80.345703125</v>
      </c>
    </row>
    <row r="201" spans="3:5" x14ac:dyDescent="0.25">
      <c r="C201" s="1">
        <f>33061</f>
        <v>33061</v>
      </c>
      <c r="D201" s="1">
        <f t="shared" si="21"/>
        <v>82274</v>
      </c>
      <c r="E201" s="1">
        <f t="shared" si="22"/>
        <v>80.345703125</v>
      </c>
    </row>
    <row r="202" spans="3:5" x14ac:dyDescent="0.25">
      <c r="C202" s="1">
        <f>33202</f>
        <v>33202</v>
      </c>
      <c r="D202" s="1">
        <f t="shared" si="21"/>
        <v>82274</v>
      </c>
      <c r="E202" s="1">
        <f t="shared" si="22"/>
        <v>80.345703125</v>
      </c>
    </row>
    <row r="203" spans="3:5" x14ac:dyDescent="0.25">
      <c r="C203" s="1">
        <f>33367</f>
        <v>33367</v>
      </c>
      <c r="D203" s="1">
        <f t="shared" si="21"/>
        <v>82274</v>
      </c>
      <c r="E203" s="1">
        <f t="shared" si="22"/>
        <v>80.345703125</v>
      </c>
    </row>
    <row r="204" spans="3:5" x14ac:dyDescent="0.25">
      <c r="C204" s="1">
        <f>33498</f>
        <v>33498</v>
      </c>
      <c r="D204" s="1">
        <f t="shared" si="21"/>
        <v>82274</v>
      </c>
      <c r="E204" s="1">
        <f t="shared" si="22"/>
        <v>80.345703125</v>
      </c>
    </row>
    <row r="205" spans="3:5" x14ac:dyDescent="0.25">
      <c r="C205" s="1">
        <f>33659</f>
        <v>33659</v>
      </c>
      <c r="D205" s="1">
        <f t="shared" si="21"/>
        <v>82274</v>
      </c>
      <c r="E205" s="1">
        <f t="shared" si="22"/>
        <v>80.345703125</v>
      </c>
    </row>
    <row r="206" spans="3:5" x14ac:dyDescent="0.25">
      <c r="C206" s="1">
        <f>33811</f>
        <v>33811</v>
      </c>
      <c r="D206" s="1">
        <f>82310</f>
        <v>82310</v>
      </c>
      <c r="E206" s="1">
        <f>80.380859375</f>
        <v>80.380859375</v>
      </c>
    </row>
    <row r="207" spans="3:5" x14ac:dyDescent="0.25">
      <c r="C207" s="1">
        <f>34027</f>
        <v>34027</v>
      </c>
      <c r="D207" s="1">
        <f>82324</f>
        <v>82324</v>
      </c>
      <c r="E207" s="1">
        <f>80.39453125</f>
        <v>80.39453125</v>
      </c>
    </row>
    <row r="208" spans="3:5" x14ac:dyDescent="0.25">
      <c r="C208" s="1">
        <f>34188</f>
        <v>34188</v>
      </c>
      <c r="D208" s="1">
        <f>82350</f>
        <v>82350</v>
      </c>
      <c r="E208" s="1">
        <f>80.419921875</f>
        <v>80.419921875</v>
      </c>
    </row>
    <row r="209" spans="3:5" x14ac:dyDescent="0.25">
      <c r="C209" s="1">
        <f>34344</f>
        <v>34344</v>
      </c>
      <c r="D209" s="1">
        <f>82374</f>
        <v>82374</v>
      </c>
      <c r="E209" s="1">
        <f>80.443359375</f>
        <v>80.443359375</v>
      </c>
    </row>
    <row r="210" spans="3:5" x14ac:dyDescent="0.25">
      <c r="C210" s="1">
        <f>34510</f>
        <v>34510</v>
      </c>
      <c r="D210" s="1">
        <f>82394</f>
        <v>82394</v>
      </c>
      <c r="E210" s="1">
        <f>80.462890625</f>
        <v>80.462890625</v>
      </c>
    </row>
    <row r="211" spans="3:5" x14ac:dyDescent="0.25">
      <c r="C211" s="1">
        <f>34697</f>
        <v>34697</v>
      </c>
      <c r="D211" s="1">
        <f>82420</f>
        <v>82420</v>
      </c>
      <c r="E211" s="1">
        <f>80.48828125</f>
        <v>80.48828125</v>
      </c>
    </row>
    <row r="212" spans="3:5" x14ac:dyDescent="0.25">
      <c r="C212" s="1">
        <f>34865</f>
        <v>34865</v>
      </c>
      <c r="D212" s="1">
        <f>82438</f>
        <v>82438</v>
      </c>
      <c r="E212" s="1">
        <f>80.505859375</f>
        <v>80.505859375</v>
      </c>
    </row>
    <row r="213" spans="3:5" x14ac:dyDescent="0.25">
      <c r="C213" s="1">
        <f>35023</f>
        <v>35023</v>
      </c>
      <c r="D213" s="1">
        <f>82458</f>
        <v>82458</v>
      </c>
      <c r="E213" s="1">
        <f>80.525390625</f>
        <v>80.525390625</v>
      </c>
    </row>
    <row r="214" spans="3:5" x14ac:dyDescent="0.25">
      <c r="C214" s="1">
        <f>35184</f>
        <v>35184</v>
      </c>
      <c r="D214" s="1">
        <f>82480</f>
        <v>82480</v>
      </c>
      <c r="E214" s="1">
        <f>80.546875</f>
        <v>80.546875</v>
      </c>
    </row>
    <row r="215" spans="3:5" x14ac:dyDescent="0.25">
      <c r="C215" s="1">
        <f>35355</f>
        <v>35355</v>
      </c>
      <c r="D215" s="1">
        <f>82488</f>
        <v>82488</v>
      </c>
      <c r="E215" s="1">
        <f>80.5546875</f>
        <v>80.5546875</v>
      </c>
    </row>
    <row r="216" spans="3:5" x14ac:dyDescent="0.25">
      <c r="C216" s="1">
        <f>35518</f>
        <v>35518</v>
      </c>
      <c r="D216" s="1">
        <f>82488</f>
        <v>82488</v>
      </c>
      <c r="E216" s="1">
        <f>80.5546875</f>
        <v>80.5546875</v>
      </c>
    </row>
    <row r="217" spans="3:5" x14ac:dyDescent="0.25">
      <c r="C217" s="1">
        <f>35657</f>
        <v>35657</v>
      </c>
      <c r="D217" s="1">
        <f>82488</f>
        <v>82488</v>
      </c>
      <c r="E217" s="1">
        <f>80.5546875</f>
        <v>80.5546875</v>
      </c>
    </row>
    <row r="218" spans="3:5" x14ac:dyDescent="0.25">
      <c r="C218" s="1">
        <f>35816</f>
        <v>35816</v>
      </c>
      <c r="D218" s="1">
        <f>82492</f>
        <v>82492</v>
      </c>
      <c r="E218" s="1">
        <f>80.55859375</f>
        <v>80.55859375</v>
      </c>
    </row>
    <row r="219" spans="3:5" x14ac:dyDescent="0.25">
      <c r="C219" s="1">
        <f>35959</f>
        <v>35959</v>
      </c>
      <c r="D219" s="1">
        <f>82492</f>
        <v>82492</v>
      </c>
      <c r="E219" s="1">
        <f>80.55859375</f>
        <v>80.55859375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2016-01-10T10:15:33Z</dcterms:modified>
</cp:coreProperties>
</file>