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ativeAndroidPropertycross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15" i="2" l="1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I13" i="2" s="1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<sst xmlns="http://schemas.openxmlformats.org/spreadsheetml/2006/main" count="9" uniqueCount="9">
  <si>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</si>
  <si>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</si>
  <si>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</si>
  <si>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</si>
  <si>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240(143x)</t>
  </si>
  <si>
    <t>AVERAGE: 161(214x)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</si>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</sst>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Sheet1!$A$2:$A$144</c:f>
              <c:numCache>
                <c:formatCode>General</c:formatCode>
                <c:ptCount val="143"/>
                <c:pt idx="0">
                  <c:v>816</c:v>
                </c:pt>
                <c:pt idx="1">
                  <c:v>1046</c:v>
                </c:pt>
                <c:pt idx="2">
                  <c:v>1244</c:v>
                </c:pt>
                <c:pt idx="3">
                  <c:v>1490</c:v>
                </c:pt>
                <c:pt idx="4">
                  <c:v>1736</c:v>
                </c:pt>
                <c:pt idx="5">
                  <c:v>2002</c:v>
                </c:pt>
                <c:pt idx="6">
                  <c:v>2227</c:v>
                </c:pt>
                <c:pt idx="7">
                  <c:v>2468</c:v>
                </c:pt>
                <c:pt idx="8">
                  <c:v>2684</c:v>
                </c:pt>
                <c:pt idx="9">
                  <c:v>2939</c:v>
                </c:pt>
                <c:pt idx="10">
                  <c:v>3174</c:v>
                </c:pt>
                <c:pt idx="11">
                  <c:v>3399</c:v>
                </c:pt>
                <c:pt idx="12">
                  <c:v>3668</c:v>
                </c:pt>
                <c:pt idx="13">
                  <c:v>3946</c:v>
                </c:pt>
                <c:pt idx="14">
                  <c:v>4179</c:v>
                </c:pt>
                <c:pt idx="15">
                  <c:v>4417</c:v>
                </c:pt>
                <c:pt idx="16">
                  <c:v>4657</c:v>
                </c:pt>
                <c:pt idx="17">
                  <c:v>4975</c:v>
                </c:pt>
                <c:pt idx="18">
                  <c:v>5272</c:v>
                </c:pt>
                <c:pt idx="19">
                  <c:v>5542</c:v>
                </c:pt>
                <c:pt idx="20">
                  <c:v>5814</c:v>
                </c:pt>
                <c:pt idx="21">
                  <c:v>6102</c:v>
                </c:pt>
                <c:pt idx="22">
                  <c:v>6348</c:v>
                </c:pt>
                <c:pt idx="23">
                  <c:v>6601</c:v>
                </c:pt>
                <c:pt idx="24">
                  <c:v>6826</c:v>
                </c:pt>
                <c:pt idx="25">
                  <c:v>7047</c:v>
                </c:pt>
                <c:pt idx="26">
                  <c:v>7291</c:v>
                </c:pt>
                <c:pt idx="27">
                  <c:v>7528</c:v>
                </c:pt>
                <c:pt idx="28">
                  <c:v>7780</c:v>
                </c:pt>
                <c:pt idx="29">
                  <c:v>8007</c:v>
                </c:pt>
                <c:pt idx="30">
                  <c:v>8261</c:v>
                </c:pt>
                <c:pt idx="31">
                  <c:v>8498</c:v>
                </c:pt>
                <c:pt idx="32">
                  <c:v>8708</c:v>
                </c:pt>
                <c:pt idx="33">
                  <c:v>8936</c:v>
                </c:pt>
                <c:pt idx="34">
                  <c:v>9192</c:v>
                </c:pt>
                <c:pt idx="35">
                  <c:v>9471</c:v>
                </c:pt>
                <c:pt idx="36">
                  <c:v>9699</c:v>
                </c:pt>
                <c:pt idx="37">
                  <c:v>9920</c:v>
                </c:pt>
                <c:pt idx="38">
                  <c:v>10194</c:v>
                </c:pt>
                <c:pt idx="39">
                  <c:v>10415</c:v>
                </c:pt>
                <c:pt idx="40">
                  <c:v>10649</c:v>
                </c:pt>
                <c:pt idx="41">
                  <c:v>10905</c:v>
                </c:pt>
                <c:pt idx="42">
                  <c:v>11145</c:v>
                </c:pt>
                <c:pt idx="43">
                  <c:v>11367</c:v>
                </c:pt>
                <c:pt idx="44">
                  <c:v>11614</c:v>
                </c:pt>
                <c:pt idx="45">
                  <c:v>11869</c:v>
                </c:pt>
                <c:pt idx="46">
                  <c:v>12097</c:v>
                </c:pt>
                <c:pt idx="47">
                  <c:v>12345</c:v>
                </c:pt>
                <c:pt idx="48">
                  <c:v>12585</c:v>
                </c:pt>
                <c:pt idx="49">
                  <c:v>12824</c:v>
                </c:pt>
                <c:pt idx="50">
                  <c:v>13070</c:v>
                </c:pt>
                <c:pt idx="51">
                  <c:v>13315</c:v>
                </c:pt>
                <c:pt idx="52">
                  <c:v>13542</c:v>
                </c:pt>
                <c:pt idx="53">
                  <c:v>13784</c:v>
                </c:pt>
                <c:pt idx="54">
                  <c:v>14023</c:v>
                </c:pt>
                <c:pt idx="55">
                  <c:v>14278</c:v>
                </c:pt>
                <c:pt idx="56">
                  <c:v>14517</c:v>
                </c:pt>
                <c:pt idx="57">
                  <c:v>14732</c:v>
                </c:pt>
                <c:pt idx="58">
                  <c:v>14975</c:v>
                </c:pt>
                <c:pt idx="59">
                  <c:v>15219</c:v>
                </c:pt>
                <c:pt idx="60">
                  <c:v>15456</c:v>
                </c:pt>
                <c:pt idx="61">
                  <c:v>15683</c:v>
                </c:pt>
                <c:pt idx="62">
                  <c:v>15910</c:v>
                </c:pt>
                <c:pt idx="63">
                  <c:v>16151</c:v>
                </c:pt>
                <c:pt idx="64">
                  <c:v>16394</c:v>
                </c:pt>
                <c:pt idx="65">
                  <c:v>16633</c:v>
                </c:pt>
                <c:pt idx="66">
                  <c:v>16875</c:v>
                </c:pt>
                <c:pt idx="67">
                  <c:v>17100</c:v>
                </c:pt>
                <c:pt idx="68">
                  <c:v>17337</c:v>
                </c:pt>
                <c:pt idx="69">
                  <c:v>17565</c:v>
                </c:pt>
                <c:pt idx="70">
                  <c:v>17799</c:v>
                </c:pt>
                <c:pt idx="71">
                  <c:v>18100</c:v>
                </c:pt>
                <c:pt idx="72">
                  <c:v>18297</c:v>
                </c:pt>
                <c:pt idx="73">
                  <c:v>18549</c:v>
                </c:pt>
                <c:pt idx="74">
                  <c:v>18834</c:v>
                </c:pt>
                <c:pt idx="75">
                  <c:v>19062</c:v>
                </c:pt>
                <c:pt idx="76">
                  <c:v>19276</c:v>
                </c:pt>
                <c:pt idx="77">
                  <c:v>19511</c:v>
                </c:pt>
                <c:pt idx="78">
                  <c:v>19752</c:v>
                </c:pt>
                <c:pt idx="79">
                  <c:v>19986</c:v>
                </c:pt>
                <c:pt idx="80">
                  <c:v>20224</c:v>
                </c:pt>
                <c:pt idx="81">
                  <c:v>20467</c:v>
                </c:pt>
                <c:pt idx="82">
                  <c:v>20691</c:v>
                </c:pt>
                <c:pt idx="83">
                  <c:v>20950</c:v>
                </c:pt>
                <c:pt idx="84">
                  <c:v>21164</c:v>
                </c:pt>
                <c:pt idx="85">
                  <c:v>21409</c:v>
                </c:pt>
                <c:pt idx="86">
                  <c:v>21629</c:v>
                </c:pt>
                <c:pt idx="87">
                  <c:v>21873</c:v>
                </c:pt>
                <c:pt idx="88">
                  <c:v>22108</c:v>
                </c:pt>
                <c:pt idx="89">
                  <c:v>22341</c:v>
                </c:pt>
                <c:pt idx="90">
                  <c:v>22578</c:v>
                </c:pt>
                <c:pt idx="91">
                  <c:v>22819</c:v>
                </c:pt>
                <c:pt idx="92">
                  <c:v>23076</c:v>
                </c:pt>
                <c:pt idx="93">
                  <c:v>23289</c:v>
                </c:pt>
                <c:pt idx="94">
                  <c:v>23529</c:v>
                </c:pt>
                <c:pt idx="95">
                  <c:v>23757</c:v>
                </c:pt>
                <c:pt idx="96">
                  <c:v>23994</c:v>
                </c:pt>
                <c:pt idx="97">
                  <c:v>24199</c:v>
                </c:pt>
                <c:pt idx="98">
                  <c:v>24451</c:v>
                </c:pt>
                <c:pt idx="99">
                  <c:v>24687</c:v>
                </c:pt>
                <c:pt idx="100">
                  <c:v>24927</c:v>
                </c:pt>
                <c:pt idx="101">
                  <c:v>25205</c:v>
                </c:pt>
                <c:pt idx="102">
                  <c:v>25436</c:v>
                </c:pt>
                <c:pt idx="103">
                  <c:v>25678</c:v>
                </c:pt>
                <c:pt idx="104">
                  <c:v>25923</c:v>
                </c:pt>
                <c:pt idx="105">
                  <c:v>26163</c:v>
                </c:pt>
                <c:pt idx="106">
                  <c:v>26373</c:v>
                </c:pt>
                <c:pt idx="107">
                  <c:v>26595</c:v>
                </c:pt>
                <c:pt idx="108">
                  <c:v>26851</c:v>
                </c:pt>
                <c:pt idx="109">
                  <c:v>27089</c:v>
                </c:pt>
                <c:pt idx="110">
                  <c:v>27319</c:v>
                </c:pt>
                <c:pt idx="111">
                  <c:v>27566</c:v>
                </c:pt>
                <c:pt idx="112">
                  <c:v>27794</c:v>
                </c:pt>
                <c:pt idx="113">
                  <c:v>28033</c:v>
                </c:pt>
                <c:pt idx="114">
                  <c:v>28298</c:v>
                </c:pt>
                <c:pt idx="115">
                  <c:v>28538</c:v>
                </c:pt>
                <c:pt idx="116">
                  <c:v>28765</c:v>
                </c:pt>
                <c:pt idx="117">
                  <c:v>28998</c:v>
                </c:pt>
                <c:pt idx="118">
                  <c:v>29235</c:v>
                </c:pt>
                <c:pt idx="119">
                  <c:v>29443</c:v>
                </c:pt>
                <c:pt idx="120">
                  <c:v>29676</c:v>
                </c:pt>
                <c:pt idx="121">
                  <c:v>29973</c:v>
                </c:pt>
                <c:pt idx="122">
                  <c:v>30213</c:v>
                </c:pt>
                <c:pt idx="123">
                  <c:v>30457</c:v>
                </c:pt>
                <c:pt idx="124">
                  <c:v>30717</c:v>
                </c:pt>
                <c:pt idx="125">
                  <c:v>30963</c:v>
                </c:pt>
                <c:pt idx="126">
                  <c:v>31231</c:v>
                </c:pt>
                <c:pt idx="127">
                  <c:v>31471</c:v>
                </c:pt>
                <c:pt idx="128">
                  <c:v>31737</c:v>
                </c:pt>
                <c:pt idx="129">
                  <c:v>31958</c:v>
                </c:pt>
                <c:pt idx="130">
                  <c:v>32203</c:v>
                </c:pt>
                <c:pt idx="131">
                  <c:v>32436</c:v>
                </c:pt>
                <c:pt idx="132">
                  <c:v>32668</c:v>
                </c:pt>
                <c:pt idx="133">
                  <c:v>32949</c:v>
                </c:pt>
                <c:pt idx="134">
                  <c:v>33163</c:v>
                </c:pt>
                <c:pt idx="135">
                  <c:v>33390</c:v>
                </c:pt>
                <c:pt idx="136">
                  <c:v>33627</c:v>
                </c:pt>
                <c:pt idx="137">
                  <c:v>33878</c:v>
                </c:pt>
                <c:pt idx="138">
                  <c:v>34162</c:v>
                </c:pt>
                <c:pt idx="139">
                  <c:v>34417</c:v>
                </c:pt>
                <c:pt idx="140">
                  <c:v>34671</c:v>
                </c:pt>
                <c:pt idx="141">
                  <c:v>34913</c:v>
                </c:pt>
                <c:pt idx="142">
                  <c:v>35156</c:v>
                </c:pt>
              </c:numCache>
            </c:numRef>
          </c:cat>
          <c:val>
            <c:numRef>
              <c:f>Sheet1!$B$2:$B$144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15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</c:v>
                </c:pt>
                <c:pt idx="124">
                  <c:v>5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645920"/>
        <c:axId val="-124639392"/>
      </c:lineChart>
      <c:catAx>
        <c:axId val="-1246459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2463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46393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2464592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Sheet1!$C$2:$C$215</c:f>
              <c:numCache>
                <c:formatCode>General</c:formatCode>
                <c:ptCount val="214"/>
                <c:pt idx="0">
                  <c:v>741</c:v>
                </c:pt>
                <c:pt idx="1">
                  <c:v>886</c:v>
                </c:pt>
                <c:pt idx="2">
                  <c:v>1040</c:v>
                </c:pt>
                <c:pt idx="3">
                  <c:v>1192</c:v>
                </c:pt>
                <c:pt idx="4">
                  <c:v>1322</c:v>
                </c:pt>
                <c:pt idx="5">
                  <c:v>1453</c:v>
                </c:pt>
                <c:pt idx="6">
                  <c:v>1602</c:v>
                </c:pt>
                <c:pt idx="7">
                  <c:v>1774</c:v>
                </c:pt>
                <c:pt idx="8">
                  <c:v>1914</c:v>
                </c:pt>
                <c:pt idx="9">
                  <c:v>2081</c:v>
                </c:pt>
                <c:pt idx="10">
                  <c:v>2223</c:v>
                </c:pt>
                <c:pt idx="11">
                  <c:v>2378</c:v>
                </c:pt>
                <c:pt idx="12">
                  <c:v>2510</c:v>
                </c:pt>
                <c:pt idx="13">
                  <c:v>2662</c:v>
                </c:pt>
                <c:pt idx="14">
                  <c:v>2827</c:v>
                </c:pt>
                <c:pt idx="15">
                  <c:v>2954</c:v>
                </c:pt>
                <c:pt idx="16">
                  <c:v>3072</c:v>
                </c:pt>
                <c:pt idx="17">
                  <c:v>3240</c:v>
                </c:pt>
                <c:pt idx="18">
                  <c:v>3391</c:v>
                </c:pt>
                <c:pt idx="19">
                  <c:v>3547</c:v>
                </c:pt>
                <c:pt idx="20">
                  <c:v>3793</c:v>
                </c:pt>
                <c:pt idx="21">
                  <c:v>3937</c:v>
                </c:pt>
                <c:pt idx="22">
                  <c:v>4154</c:v>
                </c:pt>
                <c:pt idx="23">
                  <c:v>4330</c:v>
                </c:pt>
                <c:pt idx="24">
                  <c:v>4499</c:v>
                </c:pt>
                <c:pt idx="25">
                  <c:v>4715</c:v>
                </c:pt>
                <c:pt idx="26">
                  <c:v>4925</c:v>
                </c:pt>
                <c:pt idx="27">
                  <c:v>5141</c:v>
                </c:pt>
                <c:pt idx="28">
                  <c:v>5365</c:v>
                </c:pt>
                <c:pt idx="29">
                  <c:v>5605</c:v>
                </c:pt>
                <c:pt idx="30">
                  <c:v>5741</c:v>
                </c:pt>
                <c:pt idx="31">
                  <c:v>5948</c:v>
                </c:pt>
                <c:pt idx="32">
                  <c:v>6136</c:v>
                </c:pt>
                <c:pt idx="33">
                  <c:v>6304</c:v>
                </c:pt>
                <c:pt idx="34">
                  <c:v>6463</c:v>
                </c:pt>
                <c:pt idx="35">
                  <c:v>6590</c:v>
                </c:pt>
                <c:pt idx="36">
                  <c:v>6761</c:v>
                </c:pt>
                <c:pt idx="37">
                  <c:v>6899</c:v>
                </c:pt>
                <c:pt idx="38">
                  <c:v>7026</c:v>
                </c:pt>
                <c:pt idx="39">
                  <c:v>7191</c:v>
                </c:pt>
                <c:pt idx="40">
                  <c:v>7383</c:v>
                </c:pt>
                <c:pt idx="41">
                  <c:v>7527</c:v>
                </c:pt>
                <c:pt idx="42">
                  <c:v>7732</c:v>
                </c:pt>
                <c:pt idx="43">
                  <c:v>7918</c:v>
                </c:pt>
                <c:pt idx="44">
                  <c:v>8128</c:v>
                </c:pt>
                <c:pt idx="45">
                  <c:v>8267</c:v>
                </c:pt>
                <c:pt idx="46">
                  <c:v>8427</c:v>
                </c:pt>
                <c:pt idx="47">
                  <c:v>8587</c:v>
                </c:pt>
                <c:pt idx="48">
                  <c:v>8765</c:v>
                </c:pt>
                <c:pt idx="49">
                  <c:v>8923</c:v>
                </c:pt>
                <c:pt idx="50">
                  <c:v>9104</c:v>
                </c:pt>
                <c:pt idx="51">
                  <c:v>9245</c:v>
                </c:pt>
                <c:pt idx="52">
                  <c:v>9385</c:v>
                </c:pt>
                <c:pt idx="53">
                  <c:v>9531</c:v>
                </c:pt>
                <c:pt idx="54">
                  <c:v>9684</c:v>
                </c:pt>
                <c:pt idx="55">
                  <c:v>9847</c:v>
                </c:pt>
                <c:pt idx="56">
                  <c:v>10032</c:v>
                </c:pt>
                <c:pt idx="57">
                  <c:v>10175</c:v>
                </c:pt>
                <c:pt idx="58">
                  <c:v>10340</c:v>
                </c:pt>
                <c:pt idx="59">
                  <c:v>10521</c:v>
                </c:pt>
                <c:pt idx="60">
                  <c:v>10681</c:v>
                </c:pt>
                <c:pt idx="61">
                  <c:v>10831</c:v>
                </c:pt>
                <c:pt idx="62">
                  <c:v>10978</c:v>
                </c:pt>
                <c:pt idx="63">
                  <c:v>11141</c:v>
                </c:pt>
                <c:pt idx="64">
                  <c:v>11276</c:v>
                </c:pt>
                <c:pt idx="65">
                  <c:v>11417</c:v>
                </c:pt>
                <c:pt idx="66">
                  <c:v>11574</c:v>
                </c:pt>
                <c:pt idx="67">
                  <c:v>11717</c:v>
                </c:pt>
                <c:pt idx="68">
                  <c:v>11853</c:v>
                </c:pt>
                <c:pt idx="69">
                  <c:v>12019</c:v>
                </c:pt>
                <c:pt idx="70">
                  <c:v>12182</c:v>
                </c:pt>
                <c:pt idx="71">
                  <c:v>12341</c:v>
                </c:pt>
                <c:pt idx="72">
                  <c:v>12488</c:v>
                </c:pt>
                <c:pt idx="73">
                  <c:v>12615</c:v>
                </c:pt>
                <c:pt idx="74">
                  <c:v>12759</c:v>
                </c:pt>
                <c:pt idx="75">
                  <c:v>12942</c:v>
                </c:pt>
                <c:pt idx="76">
                  <c:v>13087</c:v>
                </c:pt>
                <c:pt idx="77">
                  <c:v>13253</c:v>
                </c:pt>
                <c:pt idx="78">
                  <c:v>13416</c:v>
                </c:pt>
                <c:pt idx="79">
                  <c:v>13571</c:v>
                </c:pt>
                <c:pt idx="80">
                  <c:v>13704</c:v>
                </c:pt>
                <c:pt idx="81">
                  <c:v>13864</c:v>
                </c:pt>
                <c:pt idx="82">
                  <c:v>13999</c:v>
                </c:pt>
                <c:pt idx="83">
                  <c:v>14165</c:v>
                </c:pt>
                <c:pt idx="84">
                  <c:v>14319</c:v>
                </c:pt>
                <c:pt idx="85">
                  <c:v>14470</c:v>
                </c:pt>
                <c:pt idx="86">
                  <c:v>14615</c:v>
                </c:pt>
                <c:pt idx="87">
                  <c:v>14774</c:v>
                </c:pt>
                <c:pt idx="88">
                  <c:v>14937</c:v>
                </c:pt>
                <c:pt idx="89">
                  <c:v>15100</c:v>
                </c:pt>
                <c:pt idx="90">
                  <c:v>15235</c:v>
                </c:pt>
                <c:pt idx="91">
                  <c:v>15426</c:v>
                </c:pt>
                <c:pt idx="92">
                  <c:v>15599</c:v>
                </c:pt>
                <c:pt idx="93">
                  <c:v>15774</c:v>
                </c:pt>
                <c:pt idx="94">
                  <c:v>15968</c:v>
                </c:pt>
                <c:pt idx="95">
                  <c:v>16161</c:v>
                </c:pt>
                <c:pt idx="96">
                  <c:v>16367</c:v>
                </c:pt>
                <c:pt idx="97">
                  <c:v>16545</c:v>
                </c:pt>
                <c:pt idx="98">
                  <c:v>16698</c:v>
                </c:pt>
                <c:pt idx="99">
                  <c:v>16835</c:v>
                </c:pt>
                <c:pt idx="100">
                  <c:v>16998</c:v>
                </c:pt>
                <c:pt idx="101">
                  <c:v>17170</c:v>
                </c:pt>
                <c:pt idx="102">
                  <c:v>17337</c:v>
                </c:pt>
                <c:pt idx="103">
                  <c:v>17478</c:v>
                </c:pt>
                <c:pt idx="104">
                  <c:v>17663</c:v>
                </c:pt>
                <c:pt idx="105">
                  <c:v>17852</c:v>
                </c:pt>
                <c:pt idx="106">
                  <c:v>18013</c:v>
                </c:pt>
                <c:pt idx="107">
                  <c:v>18217</c:v>
                </c:pt>
                <c:pt idx="108">
                  <c:v>18358</c:v>
                </c:pt>
                <c:pt idx="109">
                  <c:v>18505</c:v>
                </c:pt>
                <c:pt idx="110">
                  <c:v>18687</c:v>
                </c:pt>
                <c:pt idx="111">
                  <c:v>18869</c:v>
                </c:pt>
                <c:pt idx="112">
                  <c:v>19039</c:v>
                </c:pt>
                <c:pt idx="113">
                  <c:v>19218</c:v>
                </c:pt>
                <c:pt idx="114">
                  <c:v>19425</c:v>
                </c:pt>
                <c:pt idx="115">
                  <c:v>19594</c:v>
                </c:pt>
                <c:pt idx="116">
                  <c:v>19736</c:v>
                </c:pt>
                <c:pt idx="117">
                  <c:v>19895</c:v>
                </c:pt>
                <c:pt idx="118">
                  <c:v>20055</c:v>
                </c:pt>
                <c:pt idx="119">
                  <c:v>20190</c:v>
                </c:pt>
                <c:pt idx="120">
                  <c:v>20383</c:v>
                </c:pt>
                <c:pt idx="121">
                  <c:v>20545</c:v>
                </c:pt>
                <c:pt idx="122">
                  <c:v>20686</c:v>
                </c:pt>
                <c:pt idx="123">
                  <c:v>20833</c:v>
                </c:pt>
                <c:pt idx="124">
                  <c:v>21016</c:v>
                </c:pt>
                <c:pt idx="125">
                  <c:v>21198</c:v>
                </c:pt>
                <c:pt idx="126">
                  <c:v>21353</c:v>
                </c:pt>
                <c:pt idx="127">
                  <c:v>21504</c:v>
                </c:pt>
                <c:pt idx="128">
                  <c:v>21674</c:v>
                </c:pt>
                <c:pt idx="129">
                  <c:v>21838</c:v>
                </c:pt>
                <c:pt idx="130">
                  <c:v>22003</c:v>
                </c:pt>
                <c:pt idx="131">
                  <c:v>22197</c:v>
                </c:pt>
                <c:pt idx="132">
                  <c:v>22442</c:v>
                </c:pt>
                <c:pt idx="133">
                  <c:v>22619</c:v>
                </c:pt>
                <c:pt idx="134">
                  <c:v>22767</c:v>
                </c:pt>
                <c:pt idx="135">
                  <c:v>22919</c:v>
                </c:pt>
                <c:pt idx="136">
                  <c:v>23072</c:v>
                </c:pt>
                <c:pt idx="137">
                  <c:v>23243</c:v>
                </c:pt>
                <c:pt idx="138">
                  <c:v>23395</c:v>
                </c:pt>
                <c:pt idx="139">
                  <c:v>23553</c:v>
                </c:pt>
                <c:pt idx="140">
                  <c:v>23696</c:v>
                </c:pt>
                <c:pt idx="141">
                  <c:v>23877</c:v>
                </c:pt>
                <c:pt idx="142">
                  <c:v>24035</c:v>
                </c:pt>
                <c:pt idx="143">
                  <c:v>24199</c:v>
                </c:pt>
                <c:pt idx="144">
                  <c:v>24365</c:v>
                </c:pt>
                <c:pt idx="145">
                  <c:v>24503</c:v>
                </c:pt>
                <c:pt idx="146">
                  <c:v>24657</c:v>
                </c:pt>
                <c:pt idx="147">
                  <c:v>24801</c:v>
                </c:pt>
                <c:pt idx="148">
                  <c:v>24984</c:v>
                </c:pt>
                <c:pt idx="149">
                  <c:v>25132</c:v>
                </c:pt>
                <c:pt idx="150">
                  <c:v>25288</c:v>
                </c:pt>
                <c:pt idx="151">
                  <c:v>25436</c:v>
                </c:pt>
                <c:pt idx="152">
                  <c:v>25611</c:v>
                </c:pt>
                <c:pt idx="153">
                  <c:v>25798</c:v>
                </c:pt>
                <c:pt idx="154">
                  <c:v>25961</c:v>
                </c:pt>
                <c:pt idx="155">
                  <c:v>26122</c:v>
                </c:pt>
                <c:pt idx="156">
                  <c:v>26248</c:v>
                </c:pt>
                <c:pt idx="157">
                  <c:v>26415</c:v>
                </c:pt>
                <c:pt idx="158">
                  <c:v>26546</c:v>
                </c:pt>
                <c:pt idx="159">
                  <c:v>26730</c:v>
                </c:pt>
                <c:pt idx="160">
                  <c:v>26887</c:v>
                </c:pt>
                <c:pt idx="161">
                  <c:v>27025</c:v>
                </c:pt>
                <c:pt idx="162">
                  <c:v>27169</c:v>
                </c:pt>
                <c:pt idx="163">
                  <c:v>27323</c:v>
                </c:pt>
                <c:pt idx="164">
                  <c:v>27464</c:v>
                </c:pt>
                <c:pt idx="165">
                  <c:v>27632</c:v>
                </c:pt>
                <c:pt idx="166">
                  <c:v>27762</c:v>
                </c:pt>
                <c:pt idx="167">
                  <c:v>27923</c:v>
                </c:pt>
                <c:pt idx="168">
                  <c:v>28079</c:v>
                </c:pt>
                <c:pt idx="169">
                  <c:v>28223</c:v>
                </c:pt>
                <c:pt idx="170">
                  <c:v>28372</c:v>
                </c:pt>
                <c:pt idx="171">
                  <c:v>28537</c:v>
                </c:pt>
                <c:pt idx="172">
                  <c:v>28701</c:v>
                </c:pt>
                <c:pt idx="173">
                  <c:v>28840</c:v>
                </c:pt>
                <c:pt idx="174">
                  <c:v>29019</c:v>
                </c:pt>
                <c:pt idx="175">
                  <c:v>29153</c:v>
                </c:pt>
                <c:pt idx="176">
                  <c:v>29325</c:v>
                </c:pt>
                <c:pt idx="177">
                  <c:v>29453</c:v>
                </c:pt>
                <c:pt idx="178">
                  <c:v>29610</c:v>
                </c:pt>
                <c:pt idx="179">
                  <c:v>29749</c:v>
                </c:pt>
                <c:pt idx="180">
                  <c:v>29947</c:v>
                </c:pt>
                <c:pt idx="181">
                  <c:v>30143</c:v>
                </c:pt>
                <c:pt idx="182">
                  <c:v>30331</c:v>
                </c:pt>
                <c:pt idx="183">
                  <c:v>30519</c:v>
                </c:pt>
                <c:pt idx="184">
                  <c:v>30685</c:v>
                </c:pt>
                <c:pt idx="185">
                  <c:v>30846</c:v>
                </c:pt>
                <c:pt idx="186">
                  <c:v>31015</c:v>
                </c:pt>
                <c:pt idx="187">
                  <c:v>31183</c:v>
                </c:pt>
                <c:pt idx="188">
                  <c:v>31359</c:v>
                </c:pt>
                <c:pt idx="189">
                  <c:v>31540</c:v>
                </c:pt>
                <c:pt idx="190">
                  <c:v>31676</c:v>
                </c:pt>
                <c:pt idx="191">
                  <c:v>31841</c:v>
                </c:pt>
                <c:pt idx="192">
                  <c:v>31992</c:v>
                </c:pt>
                <c:pt idx="193">
                  <c:v>32151</c:v>
                </c:pt>
                <c:pt idx="194">
                  <c:v>32336</c:v>
                </c:pt>
                <c:pt idx="195">
                  <c:v>32522</c:v>
                </c:pt>
                <c:pt idx="196">
                  <c:v>32678</c:v>
                </c:pt>
                <c:pt idx="197">
                  <c:v>32823</c:v>
                </c:pt>
                <c:pt idx="198">
                  <c:v>32975</c:v>
                </c:pt>
                <c:pt idx="199">
                  <c:v>33133</c:v>
                </c:pt>
                <c:pt idx="200">
                  <c:v>33300</c:v>
                </c:pt>
                <c:pt idx="201">
                  <c:v>33471</c:v>
                </c:pt>
                <c:pt idx="202">
                  <c:v>33649</c:v>
                </c:pt>
                <c:pt idx="203">
                  <c:v>33794</c:v>
                </c:pt>
                <c:pt idx="204">
                  <c:v>33958</c:v>
                </c:pt>
                <c:pt idx="205">
                  <c:v>34104</c:v>
                </c:pt>
                <c:pt idx="206">
                  <c:v>34290</c:v>
                </c:pt>
                <c:pt idx="207">
                  <c:v>34458</c:v>
                </c:pt>
                <c:pt idx="208">
                  <c:v>34602</c:v>
                </c:pt>
                <c:pt idx="209">
                  <c:v>34769</c:v>
                </c:pt>
                <c:pt idx="210">
                  <c:v>34946</c:v>
                </c:pt>
                <c:pt idx="211">
                  <c:v>35099</c:v>
                </c:pt>
                <c:pt idx="212">
                  <c:v>35241</c:v>
                </c:pt>
                <c:pt idx="213">
                  <c:v>35402</c:v>
                </c:pt>
              </c:numCache>
            </c:numRef>
          </c:cat>
          <c:val>
            <c:numRef>
              <c:f>Sheet1!$E$2:$E$215</c:f>
              <c:numCache>
                <c:formatCode>General</c:formatCode>
                <c:ptCount val="214"/>
                <c:pt idx="0">
                  <c:v>5.3876953125</c:v>
                </c:pt>
                <c:pt idx="1">
                  <c:v>40.333984375</c:v>
                </c:pt>
                <c:pt idx="2">
                  <c:v>41.8662109375</c:v>
                </c:pt>
                <c:pt idx="3">
                  <c:v>41.8662109375</c:v>
                </c:pt>
                <c:pt idx="4">
                  <c:v>41.8662109375</c:v>
                </c:pt>
                <c:pt idx="5">
                  <c:v>57.1005859375</c:v>
                </c:pt>
                <c:pt idx="6">
                  <c:v>57.1005859375</c:v>
                </c:pt>
                <c:pt idx="7">
                  <c:v>57.130859375</c:v>
                </c:pt>
                <c:pt idx="8">
                  <c:v>72.34375</c:v>
                </c:pt>
                <c:pt idx="9">
                  <c:v>72.3662109375</c:v>
                </c:pt>
                <c:pt idx="10">
                  <c:v>72.4423828125</c:v>
                </c:pt>
                <c:pt idx="11">
                  <c:v>72.4755859375</c:v>
                </c:pt>
                <c:pt idx="12">
                  <c:v>72.4794921875</c:v>
                </c:pt>
                <c:pt idx="13">
                  <c:v>72.4794921875</c:v>
                </c:pt>
                <c:pt idx="14">
                  <c:v>72.4794921875</c:v>
                </c:pt>
                <c:pt idx="15">
                  <c:v>72.4833984375</c:v>
                </c:pt>
                <c:pt idx="16">
                  <c:v>72.4833984375</c:v>
                </c:pt>
                <c:pt idx="17">
                  <c:v>72.4833984375</c:v>
                </c:pt>
                <c:pt idx="18">
                  <c:v>72.4833984375</c:v>
                </c:pt>
                <c:pt idx="19">
                  <c:v>72.4853515625</c:v>
                </c:pt>
                <c:pt idx="20">
                  <c:v>72.4853515625</c:v>
                </c:pt>
                <c:pt idx="21">
                  <c:v>72.4873046875</c:v>
                </c:pt>
                <c:pt idx="22">
                  <c:v>72.4873046875</c:v>
                </c:pt>
                <c:pt idx="23">
                  <c:v>72.4873046875</c:v>
                </c:pt>
                <c:pt idx="24">
                  <c:v>72.4873046875</c:v>
                </c:pt>
                <c:pt idx="25">
                  <c:v>72.4873046875</c:v>
                </c:pt>
                <c:pt idx="26">
                  <c:v>72.4873046875</c:v>
                </c:pt>
                <c:pt idx="27">
                  <c:v>72.4892578125</c:v>
                </c:pt>
                <c:pt idx="28">
                  <c:v>72.4892578125</c:v>
                </c:pt>
                <c:pt idx="29">
                  <c:v>72.4853515625</c:v>
                </c:pt>
                <c:pt idx="30">
                  <c:v>72.4853515625</c:v>
                </c:pt>
                <c:pt idx="31">
                  <c:v>72.482421875</c:v>
                </c:pt>
                <c:pt idx="32">
                  <c:v>74.1044921875</c:v>
                </c:pt>
                <c:pt idx="33">
                  <c:v>74.603515625</c:v>
                </c:pt>
                <c:pt idx="34">
                  <c:v>46.5869140625</c:v>
                </c:pt>
                <c:pt idx="35">
                  <c:v>46.6728515625</c:v>
                </c:pt>
                <c:pt idx="36">
                  <c:v>61.892578125</c:v>
                </c:pt>
                <c:pt idx="37">
                  <c:v>62.1748046875</c:v>
                </c:pt>
                <c:pt idx="38">
                  <c:v>62.1748046875</c:v>
                </c:pt>
                <c:pt idx="39">
                  <c:v>62.1748046875</c:v>
                </c:pt>
                <c:pt idx="40">
                  <c:v>62.1748046875</c:v>
                </c:pt>
                <c:pt idx="41">
                  <c:v>62.1748046875</c:v>
                </c:pt>
                <c:pt idx="42">
                  <c:v>77.6650390625</c:v>
                </c:pt>
                <c:pt idx="43">
                  <c:v>77.9423828125</c:v>
                </c:pt>
                <c:pt idx="44">
                  <c:v>77.9423828125</c:v>
                </c:pt>
                <c:pt idx="45">
                  <c:v>77.9423828125</c:v>
                </c:pt>
                <c:pt idx="46">
                  <c:v>77.9423828125</c:v>
                </c:pt>
                <c:pt idx="47">
                  <c:v>77.9423828125</c:v>
                </c:pt>
                <c:pt idx="48">
                  <c:v>77.9423828125</c:v>
                </c:pt>
                <c:pt idx="49">
                  <c:v>77.947265625</c:v>
                </c:pt>
                <c:pt idx="50">
                  <c:v>47.7763671875</c:v>
                </c:pt>
                <c:pt idx="51">
                  <c:v>48.4921875</c:v>
                </c:pt>
                <c:pt idx="52">
                  <c:v>48.4921875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48.5</c:v>
                </c:pt>
                <c:pt idx="60">
                  <c:v>48.5</c:v>
                </c:pt>
                <c:pt idx="61">
                  <c:v>48.5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48.5</c:v>
                </c:pt>
                <c:pt idx="66">
                  <c:v>48.5</c:v>
                </c:pt>
                <c:pt idx="67">
                  <c:v>48.5</c:v>
                </c:pt>
                <c:pt idx="68">
                  <c:v>78.9423828125</c:v>
                </c:pt>
                <c:pt idx="69">
                  <c:v>79.095703125</c:v>
                </c:pt>
                <c:pt idx="70">
                  <c:v>79.095703125</c:v>
                </c:pt>
                <c:pt idx="71">
                  <c:v>79.095703125</c:v>
                </c:pt>
                <c:pt idx="72">
                  <c:v>79.095703125</c:v>
                </c:pt>
                <c:pt idx="73">
                  <c:v>79.095703125</c:v>
                </c:pt>
                <c:pt idx="74">
                  <c:v>79.095703125</c:v>
                </c:pt>
                <c:pt idx="75">
                  <c:v>79.095703125</c:v>
                </c:pt>
                <c:pt idx="76">
                  <c:v>79.095703125</c:v>
                </c:pt>
                <c:pt idx="77">
                  <c:v>79.095703125</c:v>
                </c:pt>
                <c:pt idx="78">
                  <c:v>79.095703125</c:v>
                </c:pt>
                <c:pt idx="79">
                  <c:v>79.095703125</c:v>
                </c:pt>
                <c:pt idx="80">
                  <c:v>79.095703125</c:v>
                </c:pt>
                <c:pt idx="81">
                  <c:v>79.095703125</c:v>
                </c:pt>
                <c:pt idx="82">
                  <c:v>79.095703125</c:v>
                </c:pt>
                <c:pt idx="83">
                  <c:v>79.095703125</c:v>
                </c:pt>
                <c:pt idx="84">
                  <c:v>79.095703125</c:v>
                </c:pt>
                <c:pt idx="85">
                  <c:v>79.095703125</c:v>
                </c:pt>
                <c:pt idx="86">
                  <c:v>79.095703125</c:v>
                </c:pt>
                <c:pt idx="87">
                  <c:v>79.095703125</c:v>
                </c:pt>
                <c:pt idx="88">
                  <c:v>79.095703125</c:v>
                </c:pt>
                <c:pt idx="89">
                  <c:v>124.6875</c:v>
                </c:pt>
                <c:pt idx="90">
                  <c:v>79.265625</c:v>
                </c:pt>
                <c:pt idx="91">
                  <c:v>79.265625</c:v>
                </c:pt>
                <c:pt idx="92">
                  <c:v>79.5390625</c:v>
                </c:pt>
                <c:pt idx="93">
                  <c:v>79.572265625</c:v>
                </c:pt>
                <c:pt idx="94">
                  <c:v>79.5625</c:v>
                </c:pt>
                <c:pt idx="95">
                  <c:v>79.578125</c:v>
                </c:pt>
                <c:pt idx="96">
                  <c:v>79.59765625</c:v>
                </c:pt>
                <c:pt idx="97">
                  <c:v>79.623046875</c:v>
                </c:pt>
                <c:pt idx="98">
                  <c:v>79.6328125</c:v>
                </c:pt>
                <c:pt idx="99">
                  <c:v>79.6328125</c:v>
                </c:pt>
                <c:pt idx="100">
                  <c:v>79.6328125</c:v>
                </c:pt>
                <c:pt idx="101">
                  <c:v>79.6328125</c:v>
                </c:pt>
                <c:pt idx="102">
                  <c:v>79.6328125</c:v>
                </c:pt>
                <c:pt idx="103">
                  <c:v>79.6328125</c:v>
                </c:pt>
                <c:pt idx="104">
                  <c:v>79.6328125</c:v>
                </c:pt>
                <c:pt idx="105">
                  <c:v>79.6328125</c:v>
                </c:pt>
                <c:pt idx="106">
                  <c:v>79.6328125</c:v>
                </c:pt>
                <c:pt idx="107">
                  <c:v>79.236328125</c:v>
                </c:pt>
                <c:pt idx="108">
                  <c:v>79.2265625</c:v>
                </c:pt>
                <c:pt idx="109">
                  <c:v>79.236328125</c:v>
                </c:pt>
                <c:pt idx="110">
                  <c:v>79.25</c:v>
                </c:pt>
                <c:pt idx="111">
                  <c:v>79.22265625</c:v>
                </c:pt>
                <c:pt idx="112">
                  <c:v>79.216796875</c:v>
                </c:pt>
                <c:pt idx="113">
                  <c:v>79.220703125</c:v>
                </c:pt>
                <c:pt idx="114">
                  <c:v>79.224609375</c:v>
                </c:pt>
                <c:pt idx="115">
                  <c:v>79.228515625</c:v>
                </c:pt>
                <c:pt idx="116">
                  <c:v>79.228515625</c:v>
                </c:pt>
                <c:pt idx="117">
                  <c:v>79.228515625</c:v>
                </c:pt>
                <c:pt idx="118">
                  <c:v>79.228515625</c:v>
                </c:pt>
                <c:pt idx="119">
                  <c:v>79.232421875</c:v>
                </c:pt>
                <c:pt idx="120">
                  <c:v>79.232421875</c:v>
                </c:pt>
                <c:pt idx="121">
                  <c:v>79.232421875</c:v>
                </c:pt>
                <c:pt idx="122">
                  <c:v>79.232421875</c:v>
                </c:pt>
                <c:pt idx="123">
                  <c:v>79.232421875</c:v>
                </c:pt>
                <c:pt idx="124">
                  <c:v>48.908203125</c:v>
                </c:pt>
                <c:pt idx="125">
                  <c:v>49.015625</c:v>
                </c:pt>
                <c:pt idx="126">
                  <c:v>49.015625</c:v>
                </c:pt>
                <c:pt idx="127">
                  <c:v>64.224609375</c:v>
                </c:pt>
                <c:pt idx="128">
                  <c:v>64.224609375</c:v>
                </c:pt>
                <c:pt idx="129">
                  <c:v>64.224609375</c:v>
                </c:pt>
                <c:pt idx="130">
                  <c:v>64.224609375</c:v>
                </c:pt>
                <c:pt idx="131">
                  <c:v>79.431640625</c:v>
                </c:pt>
                <c:pt idx="132">
                  <c:v>79.39453125</c:v>
                </c:pt>
                <c:pt idx="133">
                  <c:v>79.40625</c:v>
                </c:pt>
                <c:pt idx="134">
                  <c:v>79.40625</c:v>
                </c:pt>
                <c:pt idx="135">
                  <c:v>79.40625</c:v>
                </c:pt>
                <c:pt idx="136">
                  <c:v>79.40625</c:v>
                </c:pt>
                <c:pt idx="137">
                  <c:v>79.40625</c:v>
                </c:pt>
                <c:pt idx="138">
                  <c:v>79.40625</c:v>
                </c:pt>
                <c:pt idx="139">
                  <c:v>79.40625</c:v>
                </c:pt>
                <c:pt idx="140">
                  <c:v>79.40625</c:v>
                </c:pt>
                <c:pt idx="141">
                  <c:v>79.41015625</c:v>
                </c:pt>
                <c:pt idx="142">
                  <c:v>94.607421875</c:v>
                </c:pt>
                <c:pt idx="143">
                  <c:v>49.31640625</c:v>
                </c:pt>
                <c:pt idx="144">
                  <c:v>49.31640625</c:v>
                </c:pt>
                <c:pt idx="145">
                  <c:v>49.31640625</c:v>
                </c:pt>
                <c:pt idx="146">
                  <c:v>49.31640625</c:v>
                </c:pt>
                <c:pt idx="147">
                  <c:v>49.31640625</c:v>
                </c:pt>
                <c:pt idx="148">
                  <c:v>49.31640625</c:v>
                </c:pt>
                <c:pt idx="149">
                  <c:v>49.31640625</c:v>
                </c:pt>
                <c:pt idx="150">
                  <c:v>49.31640625</c:v>
                </c:pt>
                <c:pt idx="151">
                  <c:v>49.31640625</c:v>
                </c:pt>
                <c:pt idx="152">
                  <c:v>49.31640625</c:v>
                </c:pt>
                <c:pt idx="153">
                  <c:v>49.31640625</c:v>
                </c:pt>
                <c:pt idx="154">
                  <c:v>49.31640625</c:v>
                </c:pt>
                <c:pt idx="155">
                  <c:v>49.31640625</c:v>
                </c:pt>
                <c:pt idx="156">
                  <c:v>49.31640625</c:v>
                </c:pt>
                <c:pt idx="157">
                  <c:v>49.31640625</c:v>
                </c:pt>
                <c:pt idx="158">
                  <c:v>49.31640625</c:v>
                </c:pt>
                <c:pt idx="159">
                  <c:v>64.5234375</c:v>
                </c:pt>
                <c:pt idx="160">
                  <c:v>79.76171875</c:v>
                </c:pt>
                <c:pt idx="161">
                  <c:v>79.76171875</c:v>
                </c:pt>
                <c:pt idx="162">
                  <c:v>79.76171875</c:v>
                </c:pt>
                <c:pt idx="163">
                  <c:v>79.76171875</c:v>
                </c:pt>
                <c:pt idx="164">
                  <c:v>79.76171875</c:v>
                </c:pt>
                <c:pt idx="165">
                  <c:v>79.76171875</c:v>
                </c:pt>
                <c:pt idx="166">
                  <c:v>79.76171875</c:v>
                </c:pt>
                <c:pt idx="167">
                  <c:v>79.76171875</c:v>
                </c:pt>
                <c:pt idx="168">
                  <c:v>79.76171875</c:v>
                </c:pt>
                <c:pt idx="169">
                  <c:v>79.76171875</c:v>
                </c:pt>
                <c:pt idx="170">
                  <c:v>79.76171875</c:v>
                </c:pt>
                <c:pt idx="171">
                  <c:v>79.76171875</c:v>
                </c:pt>
                <c:pt idx="172">
                  <c:v>79.76171875</c:v>
                </c:pt>
                <c:pt idx="173">
                  <c:v>79.76171875</c:v>
                </c:pt>
                <c:pt idx="174">
                  <c:v>79.76171875</c:v>
                </c:pt>
                <c:pt idx="175">
                  <c:v>79.76171875</c:v>
                </c:pt>
                <c:pt idx="176">
                  <c:v>79.76171875</c:v>
                </c:pt>
                <c:pt idx="177">
                  <c:v>79.76171875</c:v>
                </c:pt>
                <c:pt idx="178">
                  <c:v>79.76171875</c:v>
                </c:pt>
                <c:pt idx="179">
                  <c:v>79.76171875</c:v>
                </c:pt>
                <c:pt idx="180">
                  <c:v>79.76171875</c:v>
                </c:pt>
                <c:pt idx="181">
                  <c:v>64.578125</c:v>
                </c:pt>
                <c:pt idx="182">
                  <c:v>64.5703125</c:v>
                </c:pt>
                <c:pt idx="183">
                  <c:v>79.796875</c:v>
                </c:pt>
                <c:pt idx="184">
                  <c:v>79.791015625</c:v>
                </c:pt>
                <c:pt idx="185">
                  <c:v>79.822265625</c:v>
                </c:pt>
                <c:pt idx="186">
                  <c:v>79.853515625</c:v>
                </c:pt>
                <c:pt idx="187">
                  <c:v>79.880859375</c:v>
                </c:pt>
                <c:pt idx="188">
                  <c:v>79.9140625</c:v>
                </c:pt>
                <c:pt idx="189">
                  <c:v>79.9453125</c:v>
                </c:pt>
                <c:pt idx="190">
                  <c:v>79.962890625</c:v>
                </c:pt>
                <c:pt idx="191">
                  <c:v>79.962890625</c:v>
                </c:pt>
                <c:pt idx="192">
                  <c:v>79.962890625</c:v>
                </c:pt>
                <c:pt idx="193">
                  <c:v>79.962890625</c:v>
                </c:pt>
                <c:pt idx="194">
                  <c:v>79.962890625</c:v>
                </c:pt>
                <c:pt idx="195">
                  <c:v>79.962890625</c:v>
                </c:pt>
                <c:pt idx="196">
                  <c:v>79.962890625</c:v>
                </c:pt>
                <c:pt idx="197">
                  <c:v>79.966796875</c:v>
                </c:pt>
                <c:pt idx="198">
                  <c:v>64.423828125</c:v>
                </c:pt>
                <c:pt idx="199">
                  <c:v>64.453125</c:v>
                </c:pt>
                <c:pt idx="200">
                  <c:v>79.673828125</c:v>
                </c:pt>
                <c:pt idx="201">
                  <c:v>79.712890625</c:v>
                </c:pt>
                <c:pt idx="202">
                  <c:v>79.728515625</c:v>
                </c:pt>
                <c:pt idx="203">
                  <c:v>79.7421875</c:v>
                </c:pt>
                <c:pt idx="204">
                  <c:v>79.78515625</c:v>
                </c:pt>
                <c:pt idx="205">
                  <c:v>79.826171875</c:v>
                </c:pt>
                <c:pt idx="206">
                  <c:v>79.83984375</c:v>
                </c:pt>
                <c:pt idx="207">
                  <c:v>79.884765625</c:v>
                </c:pt>
                <c:pt idx="208">
                  <c:v>79.88671875</c:v>
                </c:pt>
                <c:pt idx="209">
                  <c:v>79.88671875</c:v>
                </c:pt>
                <c:pt idx="210">
                  <c:v>79.88671875</c:v>
                </c:pt>
                <c:pt idx="211">
                  <c:v>79.888671875</c:v>
                </c:pt>
                <c:pt idx="212">
                  <c:v>79.888671875</c:v>
                </c:pt>
                <c:pt idx="213">
                  <c:v>79.888671875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651904"/>
        <c:axId val="-124638304"/>
      </c:lineChart>
      <c:catAx>
        <c:axId val="-1246519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246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463830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246519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5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816</f>
        <v>816</v>
      </c>
      <c r="B2" s="1">
        <f>0</f>
        <v>0</v>
      </c>
      <c r="C2" s="1">
        <f>741</f>
        <v>741</v>
      </c>
      <c r="D2" s="1">
        <f>5517</f>
        <v>5517</v>
      </c>
      <c r="E2" s="1">
        <f>5.3876953125</f>
        <v>5.3876953125</v>
      </c>
      <c r="G2" s="1">
        <f>240</f>
        <v>240</v>
      </c>
    </row>
    <row r="3" spans="1:10" x14ac:dyDescent="0.25">
      <c r="A3" s="1">
        <f>1046</f>
        <v>1046</v>
      </c>
      <c r="B3" s="1">
        <f>0</f>
        <v>0</v>
      </c>
      <c r="C3" s="1">
        <f>886</f>
        <v>886</v>
      </c>
      <c r="D3" s="1">
        <f>41302</f>
        <v>41302</v>
      </c>
      <c r="E3" s="1">
        <f>40.333984375</f>
        <v>40.333984375</v>
      </c>
    </row>
    <row r="4" spans="1:10" x14ac:dyDescent="0.25">
      <c r="A4" s="1">
        <f>1244</f>
        <v>1244</v>
      </c>
      <c r="B4" s="1">
        <f>0</f>
        <v>0</v>
      </c>
      <c r="C4" s="1">
        <f>1040</f>
        <v>1040</v>
      </c>
      <c r="D4" s="1">
        <f>42871</f>
        <v>42871</v>
      </c>
      <c r="E4" s="1">
        <f>41.8662109375</f>
        <v>41.8662109375</v>
      </c>
      <c r="G4" s="1" t="s">
        <v>5</v>
      </c>
    </row>
    <row r="5" spans="1:10" x14ac:dyDescent="0.25">
      <c r="A5" s="1">
        <f>1490</f>
        <v>1490</v>
      </c>
      <c r="B5" s="1">
        <f>0</f>
        <v>0</v>
      </c>
      <c r="C5" s="1">
        <f>1192</f>
        <v>1192</v>
      </c>
      <c r="D5" s="1">
        <f>42871</f>
        <v>42871</v>
      </c>
      <c r="E5" s="1">
        <f>41.8662109375</f>
        <v>41.8662109375</v>
      </c>
      <c r="G5" s="1">
        <f>161</f>
        <v>161</v>
      </c>
    </row>
    <row r="6" spans="1:10" x14ac:dyDescent="0.25">
      <c r="A6" s="1">
        <f>1736</f>
        <v>1736</v>
      </c>
      <c r="B6" s="1">
        <f>0</f>
        <v>0</v>
      </c>
      <c r="C6" s="1">
        <f>1322</f>
        <v>1322</v>
      </c>
      <c r="D6" s="1">
        <f>42871</f>
        <v>42871</v>
      </c>
      <c r="E6" s="1">
        <f>41.8662109375</f>
        <v>41.8662109375</v>
      </c>
    </row>
    <row r="7" spans="1:10" x14ac:dyDescent="0.25">
      <c r="A7" s="1">
        <f>2002</f>
        <v>2002</v>
      </c>
      <c r="B7" s="1">
        <f>0</f>
        <v>0</v>
      </c>
      <c r="C7" s="1">
        <f>1453</f>
        <v>1453</v>
      </c>
      <c r="D7" s="1">
        <f>58471</f>
        <v>58471</v>
      </c>
      <c r="E7" s="1">
        <f>57.1005859375</f>
        <v>57.1005859375</v>
      </c>
    </row>
    <row r="8" spans="1:10" x14ac:dyDescent="0.25">
      <c r="A8" s="1">
        <f>2227</f>
        <v>2227</v>
      </c>
      <c r="B8" s="1">
        <f>2</f>
        <v>2</v>
      </c>
      <c r="C8" s="1">
        <f>1602</f>
        <v>1602</v>
      </c>
      <c r="D8" s="1">
        <f>58471</f>
        <v>58471</v>
      </c>
      <c r="E8" s="1">
        <f>57.1005859375</f>
        <v>57.1005859375</v>
      </c>
    </row>
    <row r="9" spans="1:10" x14ac:dyDescent="0.25">
      <c r="A9" s="1">
        <f>2468</f>
        <v>2468</v>
      </c>
      <c r="B9" s="1">
        <f>0</f>
        <v>0</v>
      </c>
      <c r="C9" s="1">
        <f>1774</f>
        <v>1774</v>
      </c>
      <c r="D9" s="1">
        <f>58502</f>
        <v>58502</v>
      </c>
      <c r="E9" s="1">
        <f>57.130859375</f>
        <v>57.130859375</v>
      </c>
    </row>
    <row r="10" spans="1:10" x14ac:dyDescent="0.25">
      <c r="A10" s="1">
        <f>2684</f>
        <v>2684</v>
      </c>
      <c r="B10" s="1">
        <f>0</f>
        <v>0</v>
      </c>
      <c r="C10" s="1">
        <f>1914</f>
        <v>1914</v>
      </c>
      <c r="D10" s="1">
        <f>74080</f>
        <v>74080</v>
      </c>
      <c r="E10" s="1">
        <f>72.34375</f>
        <v>72.34375</v>
      </c>
    </row>
    <row r="11" spans="1:10" x14ac:dyDescent="0.25">
      <c r="A11" s="1">
        <f>2939</f>
        <v>2939</v>
      </c>
      <c r="B11" s="1">
        <f>2</f>
        <v>2</v>
      </c>
      <c r="C11" s="1">
        <f>2081</f>
        <v>2081</v>
      </c>
      <c r="D11" s="1">
        <f>74103</f>
        <v>74103</v>
      </c>
      <c r="E11" s="1">
        <f>72.3662109375</f>
        <v>72.3662109375</v>
      </c>
    </row>
    <row r="12" spans="1:10" x14ac:dyDescent="0.25">
      <c r="A12" s="1">
        <f>3174</f>
        <v>3174</v>
      </c>
      <c r="B12" s="1">
        <f>0</f>
        <v>0</v>
      </c>
      <c r="C12" s="1">
        <f>2223</f>
        <v>2223</v>
      </c>
      <c r="D12" s="1">
        <f>74181</f>
        <v>74181</v>
      </c>
      <c r="E12" s="1">
        <f>72.4423828125</f>
        <v>72.4423828125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3399</f>
        <v>3399</v>
      </c>
      <c r="B13" s="1">
        <f>3</f>
        <v>3</v>
      </c>
      <c r="C13" s="1">
        <f>2378</f>
        <v>2378</v>
      </c>
      <c r="D13" s="1">
        <f>74215</f>
        <v>74215</v>
      </c>
      <c r="E13" s="1">
        <f>72.4755859375</f>
        <v>72.4755859375</v>
      </c>
      <c r="H13" s="1">
        <v>72.14</v>
      </c>
      <c r="I13" s="1">
        <f>MAX(E2:E408)</f>
        <v>124.6875</v>
      </c>
      <c r="J13" s="1">
        <v>79</v>
      </c>
    </row>
    <row r="14" spans="1:10" x14ac:dyDescent="0.25">
      <c r="A14" s="1">
        <f>3668</f>
        <v>3668</v>
      </c>
      <c r="B14" s="1">
        <f>0</f>
        <v>0</v>
      </c>
      <c r="C14" s="1">
        <f>2510</f>
        <v>2510</v>
      </c>
      <c r="D14" s="1">
        <f>74219</f>
        <v>74219</v>
      </c>
      <c r="E14" s="1">
        <f>72.4794921875</f>
        <v>72.4794921875</v>
      </c>
    </row>
    <row r="15" spans="1:10" x14ac:dyDescent="0.25">
      <c r="A15" s="1">
        <f>3946</f>
        <v>3946</v>
      </c>
      <c r="B15" s="1">
        <f>5</f>
        <v>5</v>
      </c>
      <c r="C15" s="1">
        <f>2662</f>
        <v>2662</v>
      </c>
      <c r="D15" s="1">
        <f>74219</f>
        <v>74219</v>
      </c>
      <c r="E15" s="1">
        <f>72.4794921875</f>
        <v>72.4794921875</v>
      </c>
    </row>
    <row r="16" spans="1:10" x14ac:dyDescent="0.25">
      <c r="A16" s="1">
        <f>4179</f>
        <v>4179</v>
      </c>
      <c r="B16" s="1">
        <f>0</f>
        <v>0</v>
      </c>
      <c r="C16" s="1">
        <f>2827</f>
        <v>2827</v>
      </c>
      <c r="D16" s="1">
        <f>74219</f>
        <v>74219</v>
      </c>
      <c r="E16" s="1">
        <f>72.4794921875</f>
        <v>72.4794921875</v>
      </c>
    </row>
    <row r="17" spans="1:5" x14ac:dyDescent="0.25">
      <c r="A17" s="1">
        <f>4417</f>
        <v>4417</v>
      </c>
      <c r="B17" s="1">
        <f>2</f>
        <v>2</v>
      </c>
      <c r="C17" s="1">
        <f>2954</f>
        <v>2954</v>
      </c>
      <c r="D17" s="1">
        <f>74223</f>
        <v>74223</v>
      </c>
      <c r="E17" s="1">
        <f>72.4833984375</f>
        <v>72.4833984375</v>
      </c>
    </row>
    <row r="18" spans="1:5" x14ac:dyDescent="0.25">
      <c r="A18" s="1">
        <f>4657</f>
        <v>4657</v>
      </c>
      <c r="B18" s="1">
        <f>0</f>
        <v>0</v>
      </c>
      <c r="C18" s="1">
        <f>3072</f>
        <v>3072</v>
      </c>
      <c r="D18" s="1">
        <f>74223</f>
        <v>74223</v>
      </c>
      <c r="E18" s="1">
        <f>72.4833984375</f>
        <v>72.4833984375</v>
      </c>
    </row>
    <row r="19" spans="1:5" x14ac:dyDescent="0.25">
      <c r="A19" s="1">
        <f>4975</f>
        <v>4975</v>
      </c>
      <c r="B19" s="1">
        <f>0</f>
        <v>0</v>
      </c>
      <c r="C19" s="1">
        <f>3240</f>
        <v>3240</v>
      </c>
      <c r="D19" s="1">
        <f>74223</f>
        <v>74223</v>
      </c>
      <c r="E19" s="1">
        <f>72.4833984375</f>
        <v>72.4833984375</v>
      </c>
    </row>
    <row r="20" spans="1:5" x14ac:dyDescent="0.25">
      <c r="A20" s="1">
        <f>5272</f>
        <v>5272</v>
      </c>
      <c r="B20" s="1">
        <f>0</f>
        <v>0</v>
      </c>
      <c r="C20" s="1">
        <f>3391</f>
        <v>3391</v>
      </c>
      <c r="D20" s="1">
        <f>74223</f>
        <v>74223</v>
      </c>
      <c r="E20" s="1">
        <f>72.4833984375</f>
        <v>72.4833984375</v>
      </c>
    </row>
    <row r="21" spans="1:5" x14ac:dyDescent="0.25">
      <c r="A21" s="1">
        <f>5542</f>
        <v>5542</v>
      </c>
      <c r="B21" s="1">
        <f>0</f>
        <v>0</v>
      </c>
      <c r="C21" s="1">
        <f>3547</f>
        <v>3547</v>
      </c>
      <c r="D21" s="1">
        <f>74225</f>
        <v>74225</v>
      </c>
      <c r="E21" s="1">
        <f>72.4853515625</f>
        <v>72.4853515625</v>
      </c>
    </row>
    <row r="22" spans="1:5" x14ac:dyDescent="0.25">
      <c r="A22" s="1">
        <f>5814</f>
        <v>5814</v>
      </c>
      <c r="B22" s="1">
        <f>0</f>
        <v>0</v>
      </c>
      <c r="C22" s="1">
        <f>3793</f>
        <v>3793</v>
      </c>
      <c r="D22" s="1">
        <f>74225</f>
        <v>74225</v>
      </c>
      <c r="E22" s="1">
        <f>72.4853515625</f>
        <v>72.4853515625</v>
      </c>
    </row>
    <row r="23" spans="1:5" x14ac:dyDescent="0.25">
      <c r="A23" s="1">
        <f>6102</f>
        <v>6102</v>
      </c>
      <c r="B23" s="1">
        <f>20</f>
        <v>20</v>
      </c>
      <c r="C23" s="1">
        <f>3937</f>
        <v>3937</v>
      </c>
      <c r="D23" s="1">
        <f t="shared" ref="D23:D28" si="0">74227</f>
        <v>74227</v>
      </c>
      <c r="E23" s="1">
        <f t="shared" ref="E23:E28" si="1">72.4873046875</f>
        <v>72.4873046875</v>
      </c>
    </row>
    <row r="24" spans="1:5" x14ac:dyDescent="0.25">
      <c r="A24" s="1">
        <f>6348</f>
        <v>6348</v>
      </c>
      <c r="B24" s="1">
        <f>15</f>
        <v>15</v>
      </c>
      <c r="C24" s="1">
        <f>4154</f>
        <v>4154</v>
      </c>
      <c r="D24" s="1">
        <f t="shared" si="0"/>
        <v>74227</v>
      </c>
      <c r="E24" s="1">
        <f t="shared" si="1"/>
        <v>72.4873046875</v>
      </c>
    </row>
    <row r="25" spans="1:5" x14ac:dyDescent="0.25">
      <c r="A25" s="1">
        <f>6601</f>
        <v>6601</v>
      </c>
      <c r="B25" s="1">
        <f>0</f>
        <v>0</v>
      </c>
      <c r="C25" s="1">
        <f>4330</f>
        <v>4330</v>
      </c>
      <c r="D25" s="1">
        <f t="shared" si="0"/>
        <v>74227</v>
      </c>
      <c r="E25" s="1">
        <f t="shared" si="1"/>
        <v>72.4873046875</v>
      </c>
    </row>
    <row r="26" spans="1:5" x14ac:dyDescent="0.25">
      <c r="A26" s="1">
        <f>6826</f>
        <v>6826</v>
      </c>
      <c r="B26" s="1">
        <f>6</f>
        <v>6</v>
      </c>
      <c r="C26" s="1">
        <f>4499</f>
        <v>4499</v>
      </c>
      <c r="D26" s="1">
        <f t="shared" si="0"/>
        <v>74227</v>
      </c>
      <c r="E26" s="1">
        <f t="shared" si="1"/>
        <v>72.4873046875</v>
      </c>
    </row>
    <row r="27" spans="1:5" x14ac:dyDescent="0.25">
      <c r="A27" s="1">
        <f>7047</f>
        <v>7047</v>
      </c>
      <c r="B27" s="1">
        <f>0</f>
        <v>0</v>
      </c>
      <c r="C27" s="1">
        <f>4715</f>
        <v>4715</v>
      </c>
      <c r="D27" s="1">
        <f t="shared" si="0"/>
        <v>74227</v>
      </c>
      <c r="E27" s="1">
        <f t="shared" si="1"/>
        <v>72.4873046875</v>
      </c>
    </row>
    <row r="28" spans="1:5" x14ac:dyDescent="0.25">
      <c r="A28" s="1">
        <f>7291</f>
        <v>7291</v>
      </c>
      <c r="B28" s="1">
        <f>0</f>
        <v>0</v>
      </c>
      <c r="C28" s="1">
        <f>4925</f>
        <v>4925</v>
      </c>
      <c r="D28" s="1">
        <f t="shared" si="0"/>
        <v>74227</v>
      </c>
      <c r="E28" s="1">
        <f t="shared" si="1"/>
        <v>72.4873046875</v>
      </c>
    </row>
    <row r="29" spans="1:5" x14ac:dyDescent="0.25">
      <c r="A29" s="1">
        <f>7528</f>
        <v>7528</v>
      </c>
      <c r="B29" s="1">
        <f>0</f>
        <v>0</v>
      </c>
      <c r="C29" s="1">
        <f>5141</f>
        <v>5141</v>
      </c>
      <c r="D29" s="1">
        <f>74229</f>
        <v>74229</v>
      </c>
      <c r="E29" s="1">
        <f>72.4892578125</f>
        <v>72.4892578125</v>
      </c>
    </row>
    <row r="30" spans="1:5" x14ac:dyDescent="0.25">
      <c r="A30" s="1">
        <f>7780</f>
        <v>7780</v>
      </c>
      <c r="B30" s="1">
        <f>6</f>
        <v>6</v>
      </c>
      <c r="C30" s="1">
        <f>5365</f>
        <v>5365</v>
      </c>
      <c r="D30" s="1">
        <f>74229</f>
        <v>74229</v>
      </c>
      <c r="E30" s="1">
        <f>72.4892578125</f>
        <v>72.4892578125</v>
      </c>
    </row>
    <row r="31" spans="1:5" x14ac:dyDescent="0.25">
      <c r="A31" s="1">
        <f>8007</f>
        <v>8007</v>
      </c>
      <c r="B31" s="1">
        <f t="shared" ref="B31:B46" si="2">0</f>
        <v>0</v>
      </c>
      <c r="C31" s="1">
        <f>5605</f>
        <v>5605</v>
      </c>
      <c r="D31" s="1">
        <f>74225</f>
        <v>74225</v>
      </c>
      <c r="E31" s="1">
        <f>72.4853515625</f>
        <v>72.4853515625</v>
      </c>
    </row>
    <row r="32" spans="1:5" x14ac:dyDescent="0.25">
      <c r="A32" s="1">
        <f>8261</f>
        <v>8261</v>
      </c>
      <c r="B32" s="1">
        <f t="shared" si="2"/>
        <v>0</v>
      </c>
      <c r="C32" s="1">
        <f>5741</f>
        <v>5741</v>
      </c>
      <c r="D32" s="1">
        <f>74225</f>
        <v>74225</v>
      </c>
      <c r="E32" s="1">
        <f>72.4853515625</f>
        <v>72.4853515625</v>
      </c>
    </row>
    <row r="33" spans="1:5" x14ac:dyDescent="0.25">
      <c r="A33" s="1">
        <f>8498</f>
        <v>8498</v>
      </c>
      <c r="B33" s="1">
        <f t="shared" si="2"/>
        <v>0</v>
      </c>
      <c r="C33" s="1">
        <f>5948</f>
        <v>5948</v>
      </c>
      <c r="D33" s="1">
        <f>74222</f>
        <v>74222</v>
      </c>
      <c r="E33" s="1">
        <f>72.482421875</f>
        <v>72.482421875</v>
      </c>
    </row>
    <row r="34" spans="1:5" x14ac:dyDescent="0.25">
      <c r="A34" s="1">
        <f>8708</f>
        <v>8708</v>
      </c>
      <c r="B34" s="1">
        <f t="shared" si="2"/>
        <v>0</v>
      </c>
      <c r="C34" s="1">
        <f>6136</f>
        <v>6136</v>
      </c>
      <c r="D34" s="1">
        <f>75883</f>
        <v>75883</v>
      </c>
      <c r="E34" s="1">
        <f>74.1044921875</f>
        <v>74.1044921875</v>
      </c>
    </row>
    <row r="35" spans="1:5" x14ac:dyDescent="0.25">
      <c r="A35" s="1">
        <f>8936</f>
        <v>8936</v>
      </c>
      <c r="B35" s="1">
        <f t="shared" si="2"/>
        <v>0</v>
      </c>
      <c r="C35" s="1">
        <f>6304</f>
        <v>6304</v>
      </c>
      <c r="D35" s="1">
        <f>76394</f>
        <v>76394</v>
      </c>
      <c r="E35" s="1">
        <f>74.603515625</f>
        <v>74.603515625</v>
      </c>
    </row>
    <row r="36" spans="1:5" x14ac:dyDescent="0.25">
      <c r="A36" s="1">
        <f>9192</f>
        <v>9192</v>
      </c>
      <c r="B36" s="1">
        <f t="shared" si="2"/>
        <v>0</v>
      </c>
      <c r="C36" s="1">
        <f>6463</f>
        <v>6463</v>
      </c>
      <c r="D36" s="1">
        <f>47705</f>
        <v>47705</v>
      </c>
      <c r="E36" s="1">
        <f>46.5869140625</f>
        <v>46.5869140625</v>
      </c>
    </row>
    <row r="37" spans="1:5" x14ac:dyDescent="0.25">
      <c r="A37" s="1">
        <f>9471</f>
        <v>9471</v>
      </c>
      <c r="B37" s="1">
        <f t="shared" si="2"/>
        <v>0</v>
      </c>
      <c r="C37" s="1">
        <f>6590</f>
        <v>6590</v>
      </c>
      <c r="D37" s="1">
        <f>47793</f>
        <v>47793</v>
      </c>
      <c r="E37" s="1">
        <f>46.6728515625</f>
        <v>46.6728515625</v>
      </c>
    </row>
    <row r="38" spans="1:5" x14ac:dyDescent="0.25">
      <c r="A38" s="1">
        <f>9699</f>
        <v>9699</v>
      </c>
      <c r="B38" s="1">
        <f t="shared" si="2"/>
        <v>0</v>
      </c>
      <c r="C38" s="1">
        <f>6761</f>
        <v>6761</v>
      </c>
      <c r="D38" s="1">
        <f>63378</f>
        <v>63378</v>
      </c>
      <c r="E38" s="1">
        <f>61.892578125</f>
        <v>61.892578125</v>
      </c>
    </row>
    <row r="39" spans="1:5" x14ac:dyDescent="0.25">
      <c r="A39" s="1">
        <f>9920</f>
        <v>9920</v>
      </c>
      <c r="B39" s="1">
        <f t="shared" si="2"/>
        <v>0</v>
      </c>
      <c r="C39" s="1">
        <f>6899</f>
        <v>6899</v>
      </c>
      <c r="D39" s="1">
        <f>63667</f>
        <v>63667</v>
      </c>
      <c r="E39" s="1">
        <f>62.1748046875</f>
        <v>62.1748046875</v>
      </c>
    </row>
    <row r="40" spans="1:5" x14ac:dyDescent="0.25">
      <c r="A40" s="1">
        <f>10194</f>
        <v>10194</v>
      </c>
      <c r="B40" s="1">
        <f t="shared" si="2"/>
        <v>0</v>
      </c>
      <c r="C40" s="1">
        <f>7026</f>
        <v>7026</v>
      </c>
      <c r="D40" s="1">
        <f>63667</f>
        <v>63667</v>
      </c>
      <c r="E40" s="1">
        <f>62.1748046875</f>
        <v>62.1748046875</v>
      </c>
    </row>
    <row r="41" spans="1:5" x14ac:dyDescent="0.25">
      <c r="A41" s="1">
        <f>10415</f>
        <v>10415</v>
      </c>
      <c r="B41" s="1">
        <f t="shared" si="2"/>
        <v>0</v>
      </c>
      <c r="C41" s="1">
        <f>7191</f>
        <v>7191</v>
      </c>
      <c r="D41" s="1">
        <f>63667</f>
        <v>63667</v>
      </c>
      <c r="E41" s="1">
        <f>62.1748046875</f>
        <v>62.1748046875</v>
      </c>
    </row>
    <row r="42" spans="1:5" x14ac:dyDescent="0.25">
      <c r="A42" s="1">
        <f>10649</f>
        <v>10649</v>
      </c>
      <c r="B42" s="1">
        <f t="shared" si="2"/>
        <v>0</v>
      </c>
      <c r="C42" s="1">
        <f>7383</f>
        <v>7383</v>
      </c>
      <c r="D42" s="1">
        <f>63667</f>
        <v>63667</v>
      </c>
      <c r="E42" s="1">
        <f>62.1748046875</f>
        <v>62.1748046875</v>
      </c>
    </row>
    <row r="43" spans="1:5" x14ac:dyDescent="0.25">
      <c r="A43" s="1">
        <f>10905</f>
        <v>10905</v>
      </c>
      <c r="B43" s="1">
        <f t="shared" si="2"/>
        <v>0</v>
      </c>
      <c r="C43" s="1">
        <f>7527</f>
        <v>7527</v>
      </c>
      <c r="D43" s="1">
        <f>63667</f>
        <v>63667</v>
      </c>
      <c r="E43" s="1">
        <f>62.1748046875</f>
        <v>62.1748046875</v>
      </c>
    </row>
    <row r="44" spans="1:5" x14ac:dyDescent="0.25">
      <c r="A44" s="1">
        <f>11145</f>
        <v>11145</v>
      </c>
      <c r="B44" s="1">
        <f t="shared" si="2"/>
        <v>0</v>
      </c>
      <c r="C44" s="1">
        <f>7732</f>
        <v>7732</v>
      </c>
      <c r="D44" s="1">
        <f>79529</f>
        <v>79529</v>
      </c>
      <c r="E44" s="1">
        <f>77.6650390625</f>
        <v>77.6650390625</v>
      </c>
    </row>
    <row r="45" spans="1:5" x14ac:dyDescent="0.25">
      <c r="A45" s="1">
        <f>11367</f>
        <v>11367</v>
      </c>
      <c r="B45" s="1">
        <f t="shared" si="2"/>
        <v>0</v>
      </c>
      <c r="C45" s="1">
        <f>7918</f>
        <v>7918</v>
      </c>
      <c r="D45" s="1">
        <f t="shared" ref="D45:D50" si="3">79813</f>
        <v>79813</v>
      </c>
      <c r="E45" s="1">
        <f t="shared" ref="E45:E50" si="4">77.9423828125</f>
        <v>77.9423828125</v>
      </c>
    </row>
    <row r="46" spans="1:5" x14ac:dyDescent="0.25">
      <c r="A46" s="1">
        <f>11614</f>
        <v>11614</v>
      </c>
      <c r="B46" s="1">
        <f t="shared" si="2"/>
        <v>0</v>
      </c>
      <c r="C46" s="1">
        <f>8128</f>
        <v>8128</v>
      </c>
      <c r="D46" s="1">
        <f t="shared" si="3"/>
        <v>79813</v>
      </c>
      <c r="E46" s="1">
        <f t="shared" si="4"/>
        <v>77.9423828125</v>
      </c>
    </row>
    <row r="47" spans="1:5" x14ac:dyDescent="0.25">
      <c r="A47" s="1">
        <f>11869</f>
        <v>11869</v>
      </c>
      <c r="B47" s="1">
        <f>6</f>
        <v>6</v>
      </c>
      <c r="C47" s="1">
        <f>8267</f>
        <v>8267</v>
      </c>
      <c r="D47" s="1">
        <f t="shared" si="3"/>
        <v>79813</v>
      </c>
      <c r="E47" s="1">
        <f t="shared" si="4"/>
        <v>77.9423828125</v>
      </c>
    </row>
    <row r="48" spans="1:5" x14ac:dyDescent="0.25">
      <c r="A48" s="1">
        <f>12097</f>
        <v>12097</v>
      </c>
      <c r="B48" s="1">
        <f t="shared" ref="B48:B61" si="5">0</f>
        <v>0</v>
      </c>
      <c r="C48" s="1">
        <f>8427</f>
        <v>8427</v>
      </c>
      <c r="D48" s="1">
        <f t="shared" si="3"/>
        <v>79813</v>
      </c>
      <c r="E48" s="1">
        <f t="shared" si="4"/>
        <v>77.9423828125</v>
      </c>
    </row>
    <row r="49" spans="1:5" x14ac:dyDescent="0.25">
      <c r="A49" s="1">
        <f>12345</f>
        <v>12345</v>
      </c>
      <c r="B49" s="1">
        <f t="shared" si="5"/>
        <v>0</v>
      </c>
      <c r="C49" s="1">
        <f>8587</f>
        <v>8587</v>
      </c>
      <c r="D49" s="1">
        <f t="shared" si="3"/>
        <v>79813</v>
      </c>
      <c r="E49" s="1">
        <f t="shared" si="4"/>
        <v>77.9423828125</v>
      </c>
    </row>
    <row r="50" spans="1:5" x14ac:dyDescent="0.25">
      <c r="A50" s="1">
        <f>12585</f>
        <v>12585</v>
      </c>
      <c r="B50" s="1">
        <f t="shared" si="5"/>
        <v>0</v>
      </c>
      <c r="C50" s="1">
        <f>8765</f>
        <v>8765</v>
      </c>
      <c r="D50" s="1">
        <f t="shared" si="3"/>
        <v>79813</v>
      </c>
      <c r="E50" s="1">
        <f t="shared" si="4"/>
        <v>77.9423828125</v>
      </c>
    </row>
    <row r="51" spans="1:5" x14ac:dyDescent="0.25">
      <c r="A51" s="1">
        <f>12824</f>
        <v>12824</v>
      </c>
      <c r="B51" s="1">
        <f t="shared" si="5"/>
        <v>0</v>
      </c>
      <c r="C51" s="1">
        <f>8923</f>
        <v>8923</v>
      </c>
      <c r="D51" s="1">
        <f>79818</f>
        <v>79818</v>
      </c>
      <c r="E51" s="1">
        <f>77.947265625</f>
        <v>77.947265625</v>
      </c>
    </row>
    <row r="52" spans="1:5" x14ac:dyDescent="0.25">
      <c r="A52" s="1">
        <f>13070</f>
        <v>13070</v>
      </c>
      <c r="B52" s="1">
        <f t="shared" si="5"/>
        <v>0</v>
      </c>
      <c r="C52" s="1">
        <f>9104</f>
        <v>9104</v>
      </c>
      <c r="D52" s="1">
        <f>48923</f>
        <v>48923</v>
      </c>
      <c r="E52" s="1">
        <f>47.7763671875</f>
        <v>47.7763671875</v>
      </c>
    </row>
    <row r="53" spans="1:5" x14ac:dyDescent="0.25">
      <c r="A53" s="1">
        <f>13315</f>
        <v>13315</v>
      </c>
      <c r="B53" s="1">
        <f t="shared" si="5"/>
        <v>0</v>
      </c>
      <c r="C53" s="1">
        <f>9245</f>
        <v>9245</v>
      </c>
      <c r="D53" s="1">
        <f>49656</f>
        <v>49656</v>
      </c>
      <c r="E53" s="1">
        <f>48.4921875</f>
        <v>48.4921875</v>
      </c>
    </row>
    <row r="54" spans="1:5" x14ac:dyDescent="0.25">
      <c r="A54" s="1">
        <f>13542</f>
        <v>13542</v>
      </c>
      <c r="B54" s="1">
        <f t="shared" si="5"/>
        <v>0</v>
      </c>
      <c r="C54" s="1">
        <f>9385</f>
        <v>9385</v>
      </c>
      <c r="D54" s="1">
        <f>49656</f>
        <v>49656</v>
      </c>
      <c r="E54" s="1">
        <f>48.4921875</f>
        <v>48.4921875</v>
      </c>
    </row>
    <row r="55" spans="1:5" x14ac:dyDescent="0.25">
      <c r="A55" s="1">
        <f>13784</f>
        <v>13784</v>
      </c>
      <c r="B55" s="1">
        <f t="shared" si="5"/>
        <v>0</v>
      </c>
      <c r="C55" s="1">
        <f>9531</f>
        <v>9531</v>
      </c>
      <c r="D55" s="1">
        <f t="shared" ref="D55:D69" si="6">49664</f>
        <v>49664</v>
      </c>
      <c r="E55" s="1">
        <f t="shared" ref="E55:E69" si="7">48.5</f>
        <v>48.5</v>
      </c>
    </row>
    <row r="56" spans="1:5" x14ac:dyDescent="0.25">
      <c r="A56" s="1">
        <f>14023</f>
        <v>14023</v>
      </c>
      <c r="B56" s="1">
        <f t="shared" si="5"/>
        <v>0</v>
      </c>
      <c r="C56" s="1">
        <f>9684</f>
        <v>9684</v>
      </c>
      <c r="D56" s="1">
        <f t="shared" si="6"/>
        <v>49664</v>
      </c>
      <c r="E56" s="1">
        <f t="shared" si="7"/>
        <v>48.5</v>
      </c>
    </row>
    <row r="57" spans="1:5" x14ac:dyDescent="0.25">
      <c r="A57" s="1">
        <f>14278</f>
        <v>14278</v>
      </c>
      <c r="B57" s="1">
        <f t="shared" si="5"/>
        <v>0</v>
      </c>
      <c r="C57" s="1">
        <f>9847</f>
        <v>9847</v>
      </c>
      <c r="D57" s="1">
        <f t="shared" si="6"/>
        <v>49664</v>
      </c>
      <c r="E57" s="1">
        <f t="shared" si="7"/>
        <v>48.5</v>
      </c>
    </row>
    <row r="58" spans="1:5" x14ac:dyDescent="0.25">
      <c r="A58" s="1">
        <f>14517</f>
        <v>14517</v>
      </c>
      <c r="B58" s="1">
        <f t="shared" si="5"/>
        <v>0</v>
      </c>
      <c r="C58" s="1">
        <f>10032</f>
        <v>10032</v>
      </c>
      <c r="D58" s="1">
        <f t="shared" si="6"/>
        <v>49664</v>
      </c>
      <c r="E58" s="1">
        <f t="shared" si="7"/>
        <v>48.5</v>
      </c>
    </row>
    <row r="59" spans="1:5" x14ac:dyDescent="0.25">
      <c r="A59" s="1">
        <f>14732</f>
        <v>14732</v>
      </c>
      <c r="B59" s="1">
        <f t="shared" si="5"/>
        <v>0</v>
      </c>
      <c r="C59" s="1">
        <f>10175</f>
        <v>10175</v>
      </c>
      <c r="D59" s="1">
        <f t="shared" si="6"/>
        <v>49664</v>
      </c>
      <c r="E59" s="1">
        <f t="shared" si="7"/>
        <v>48.5</v>
      </c>
    </row>
    <row r="60" spans="1:5" x14ac:dyDescent="0.25">
      <c r="A60" s="1">
        <f>14975</f>
        <v>14975</v>
      </c>
      <c r="B60" s="1">
        <f t="shared" si="5"/>
        <v>0</v>
      </c>
      <c r="C60" s="1">
        <f>10340</f>
        <v>10340</v>
      </c>
      <c r="D60" s="1">
        <f t="shared" si="6"/>
        <v>49664</v>
      </c>
      <c r="E60" s="1">
        <f t="shared" si="7"/>
        <v>48.5</v>
      </c>
    </row>
    <row r="61" spans="1:5" x14ac:dyDescent="0.25">
      <c r="A61" s="1">
        <f>15219</f>
        <v>15219</v>
      </c>
      <c r="B61" s="1">
        <f t="shared" si="5"/>
        <v>0</v>
      </c>
      <c r="C61" s="1">
        <f>10521</f>
        <v>10521</v>
      </c>
      <c r="D61" s="1">
        <f t="shared" si="6"/>
        <v>49664</v>
      </c>
      <c r="E61" s="1">
        <f t="shared" si="7"/>
        <v>48.5</v>
      </c>
    </row>
    <row r="62" spans="1:5" x14ac:dyDescent="0.25">
      <c r="A62" s="1">
        <f>15456</f>
        <v>15456</v>
      </c>
      <c r="B62" s="1">
        <f>2</f>
        <v>2</v>
      </c>
      <c r="C62" s="1">
        <f>10681</f>
        <v>10681</v>
      </c>
      <c r="D62" s="1">
        <f t="shared" si="6"/>
        <v>49664</v>
      </c>
      <c r="E62" s="1">
        <f t="shared" si="7"/>
        <v>48.5</v>
      </c>
    </row>
    <row r="63" spans="1:5" x14ac:dyDescent="0.25">
      <c r="A63" s="1">
        <f>15683</f>
        <v>15683</v>
      </c>
      <c r="B63" s="1">
        <f>7</f>
        <v>7</v>
      </c>
      <c r="C63" s="1">
        <f>10831</f>
        <v>10831</v>
      </c>
      <c r="D63" s="1">
        <f t="shared" si="6"/>
        <v>49664</v>
      </c>
      <c r="E63" s="1">
        <f t="shared" si="7"/>
        <v>48.5</v>
      </c>
    </row>
    <row r="64" spans="1:5" x14ac:dyDescent="0.25">
      <c r="A64" s="1">
        <f>15910</f>
        <v>15910</v>
      </c>
      <c r="B64" s="1">
        <f>6</f>
        <v>6</v>
      </c>
      <c r="C64" s="1">
        <f>10978</f>
        <v>10978</v>
      </c>
      <c r="D64" s="1">
        <f t="shared" si="6"/>
        <v>49664</v>
      </c>
      <c r="E64" s="1">
        <f t="shared" si="7"/>
        <v>48.5</v>
      </c>
    </row>
    <row r="65" spans="1:5" x14ac:dyDescent="0.25">
      <c r="A65" s="1">
        <f>16151</f>
        <v>16151</v>
      </c>
      <c r="B65" s="1">
        <f>5</f>
        <v>5</v>
      </c>
      <c r="C65" s="1">
        <f>11141</f>
        <v>11141</v>
      </c>
      <c r="D65" s="1">
        <f t="shared" si="6"/>
        <v>49664</v>
      </c>
      <c r="E65" s="1">
        <f t="shared" si="7"/>
        <v>48.5</v>
      </c>
    </row>
    <row r="66" spans="1:5" x14ac:dyDescent="0.25">
      <c r="A66" s="1">
        <f>16394</f>
        <v>16394</v>
      </c>
      <c r="B66" s="1">
        <f>6</f>
        <v>6</v>
      </c>
      <c r="C66" s="1">
        <f>11276</f>
        <v>11276</v>
      </c>
      <c r="D66" s="1">
        <f t="shared" si="6"/>
        <v>49664</v>
      </c>
      <c r="E66" s="1">
        <f t="shared" si="7"/>
        <v>48.5</v>
      </c>
    </row>
    <row r="67" spans="1:5" x14ac:dyDescent="0.25">
      <c r="A67" s="1">
        <f>16633</f>
        <v>16633</v>
      </c>
      <c r="B67" s="1">
        <f t="shared" ref="B67:B74" si="8">0</f>
        <v>0</v>
      </c>
      <c r="C67" s="1">
        <f>11417</f>
        <v>11417</v>
      </c>
      <c r="D67" s="1">
        <f t="shared" si="6"/>
        <v>49664</v>
      </c>
      <c r="E67" s="1">
        <f t="shared" si="7"/>
        <v>48.5</v>
      </c>
    </row>
    <row r="68" spans="1:5" x14ac:dyDescent="0.25">
      <c r="A68" s="1">
        <f>16875</f>
        <v>16875</v>
      </c>
      <c r="B68" s="1">
        <f t="shared" si="8"/>
        <v>0</v>
      </c>
      <c r="C68" s="1">
        <f>11574</f>
        <v>11574</v>
      </c>
      <c r="D68" s="1">
        <f t="shared" si="6"/>
        <v>49664</v>
      </c>
      <c r="E68" s="1">
        <f t="shared" si="7"/>
        <v>48.5</v>
      </c>
    </row>
    <row r="69" spans="1:5" x14ac:dyDescent="0.25">
      <c r="A69" s="1">
        <f>17100</f>
        <v>17100</v>
      </c>
      <c r="B69" s="1">
        <f t="shared" si="8"/>
        <v>0</v>
      </c>
      <c r="C69" s="1">
        <f>11717</f>
        <v>11717</v>
      </c>
      <c r="D69" s="1">
        <f t="shared" si="6"/>
        <v>49664</v>
      </c>
      <c r="E69" s="1">
        <f t="shared" si="7"/>
        <v>48.5</v>
      </c>
    </row>
    <row r="70" spans="1:5" x14ac:dyDescent="0.25">
      <c r="A70" s="1">
        <f>17337</f>
        <v>17337</v>
      </c>
      <c r="B70" s="1">
        <f t="shared" si="8"/>
        <v>0</v>
      </c>
      <c r="C70" s="1">
        <f>11853</f>
        <v>11853</v>
      </c>
      <c r="D70" s="1">
        <f>80837</f>
        <v>80837</v>
      </c>
      <c r="E70" s="1">
        <f>78.9423828125</f>
        <v>78.9423828125</v>
      </c>
    </row>
    <row r="71" spans="1:5" x14ac:dyDescent="0.25">
      <c r="A71" s="1">
        <f>17565</f>
        <v>17565</v>
      </c>
      <c r="B71" s="1">
        <f t="shared" si="8"/>
        <v>0</v>
      </c>
      <c r="C71" s="1">
        <f>12019</f>
        <v>12019</v>
      </c>
      <c r="D71" s="1">
        <f t="shared" ref="D71:D90" si="9">80994</f>
        <v>80994</v>
      </c>
      <c r="E71" s="1">
        <f t="shared" ref="E71:E90" si="10">79.095703125</f>
        <v>79.095703125</v>
      </c>
    </row>
    <row r="72" spans="1:5" x14ac:dyDescent="0.25">
      <c r="A72" s="1">
        <f>17799</f>
        <v>17799</v>
      </c>
      <c r="B72" s="1">
        <f t="shared" si="8"/>
        <v>0</v>
      </c>
      <c r="C72" s="1">
        <f>12182</f>
        <v>12182</v>
      </c>
      <c r="D72" s="1">
        <f t="shared" si="9"/>
        <v>80994</v>
      </c>
      <c r="E72" s="1">
        <f t="shared" si="10"/>
        <v>79.095703125</v>
      </c>
    </row>
    <row r="73" spans="1:5" x14ac:dyDescent="0.25">
      <c r="A73" s="1">
        <f>18100</f>
        <v>18100</v>
      </c>
      <c r="B73" s="1">
        <f t="shared" si="8"/>
        <v>0</v>
      </c>
      <c r="C73" s="1">
        <f>12341</f>
        <v>12341</v>
      </c>
      <c r="D73" s="1">
        <f t="shared" si="9"/>
        <v>80994</v>
      </c>
      <c r="E73" s="1">
        <f t="shared" si="10"/>
        <v>79.095703125</v>
      </c>
    </row>
    <row r="74" spans="1:5" x14ac:dyDescent="0.25">
      <c r="A74" s="1">
        <f>18297</f>
        <v>18297</v>
      </c>
      <c r="B74" s="1">
        <f t="shared" si="8"/>
        <v>0</v>
      </c>
      <c r="C74" s="1">
        <f>12488</f>
        <v>12488</v>
      </c>
      <c r="D74" s="1">
        <f t="shared" si="9"/>
        <v>80994</v>
      </c>
      <c r="E74" s="1">
        <f t="shared" si="10"/>
        <v>79.095703125</v>
      </c>
    </row>
    <row r="75" spans="1:5" x14ac:dyDescent="0.25">
      <c r="A75" s="1">
        <f>18549</f>
        <v>18549</v>
      </c>
      <c r="B75" s="1">
        <f>2</f>
        <v>2</v>
      </c>
      <c r="C75" s="1">
        <f>12615</f>
        <v>12615</v>
      </c>
      <c r="D75" s="1">
        <f t="shared" si="9"/>
        <v>80994</v>
      </c>
      <c r="E75" s="1">
        <f t="shared" si="10"/>
        <v>79.095703125</v>
      </c>
    </row>
    <row r="76" spans="1:5" x14ac:dyDescent="0.25">
      <c r="A76" s="1">
        <f>18834</f>
        <v>18834</v>
      </c>
      <c r="B76" s="1">
        <f>2</f>
        <v>2</v>
      </c>
      <c r="C76" s="1">
        <f>12759</f>
        <v>12759</v>
      </c>
      <c r="D76" s="1">
        <f t="shared" si="9"/>
        <v>80994</v>
      </c>
      <c r="E76" s="1">
        <f t="shared" si="10"/>
        <v>79.095703125</v>
      </c>
    </row>
    <row r="77" spans="1:5" x14ac:dyDescent="0.25">
      <c r="A77" s="1">
        <f>19062</f>
        <v>19062</v>
      </c>
      <c r="B77" s="1">
        <f>3</f>
        <v>3</v>
      </c>
      <c r="C77" s="1">
        <f>12942</f>
        <v>12942</v>
      </c>
      <c r="D77" s="1">
        <f t="shared" si="9"/>
        <v>80994</v>
      </c>
      <c r="E77" s="1">
        <f t="shared" si="10"/>
        <v>79.095703125</v>
      </c>
    </row>
    <row r="78" spans="1:5" x14ac:dyDescent="0.25">
      <c r="A78" s="1">
        <f>19276</f>
        <v>19276</v>
      </c>
      <c r="B78" s="1">
        <f>3</f>
        <v>3</v>
      </c>
      <c r="C78" s="1">
        <f>13087</f>
        <v>13087</v>
      </c>
      <c r="D78" s="1">
        <f t="shared" si="9"/>
        <v>80994</v>
      </c>
      <c r="E78" s="1">
        <f t="shared" si="10"/>
        <v>79.095703125</v>
      </c>
    </row>
    <row r="79" spans="1:5" x14ac:dyDescent="0.25">
      <c r="A79" s="1">
        <f>19511</f>
        <v>19511</v>
      </c>
      <c r="B79" s="1">
        <f>2</f>
        <v>2</v>
      </c>
      <c r="C79" s="1">
        <f>13253</f>
        <v>13253</v>
      </c>
      <c r="D79" s="1">
        <f t="shared" si="9"/>
        <v>80994</v>
      </c>
      <c r="E79" s="1">
        <f t="shared" si="10"/>
        <v>79.095703125</v>
      </c>
    </row>
    <row r="80" spans="1:5" x14ac:dyDescent="0.25">
      <c r="A80" s="1">
        <f>19752</f>
        <v>19752</v>
      </c>
      <c r="B80" s="1">
        <f>0</f>
        <v>0</v>
      </c>
      <c r="C80" s="1">
        <f>13416</f>
        <v>13416</v>
      </c>
      <c r="D80" s="1">
        <f t="shared" si="9"/>
        <v>80994</v>
      </c>
      <c r="E80" s="1">
        <f t="shared" si="10"/>
        <v>79.095703125</v>
      </c>
    </row>
    <row r="81" spans="1:5" x14ac:dyDescent="0.25">
      <c r="A81" s="1">
        <f>19986</f>
        <v>19986</v>
      </c>
      <c r="B81" s="1">
        <f>0</f>
        <v>0</v>
      </c>
      <c r="C81" s="1">
        <f>13571</f>
        <v>13571</v>
      </c>
      <c r="D81" s="1">
        <f t="shared" si="9"/>
        <v>80994</v>
      </c>
      <c r="E81" s="1">
        <f t="shared" si="10"/>
        <v>79.095703125</v>
      </c>
    </row>
    <row r="82" spans="1:5" x14ac:dyDescent="0.25">
      <c r="A82" s="1">
        <f>20224</f>
        <v>20224</v>
      </c>
      <c r="B82" s="1">
        <f>2</f>
        <v>2</v>
      </c>
      <c r="C82" s="1">
        <f>13704</f>
        <v>13704</v>
      </c>
      <c r="D82" s="1">
        <f t="shared" si="9"/>
        <v>80994</v>
      </c>
      <c r="E82" s="1">
        <f t="shared" si="10"/>
        <v>79.095703125</v>
      </c>
    </row>
    <row r="83" spans="1:5" x14ac:dyDescent="0.25">
      <c r="A83" s="1">
        <f>20467</f>
        <v>20467</v>
      </c>
      <c r="B83" s="1">
        <f>0</f>
        <v>0</v>
      </c>
      <c r="C83" s="1">
        <f>13864</f>
        <v>13864</v>
      </c>
      <c r="D83" s="1">
        <f t="shared" si="9"/>
        <v>80994</v>
      </c>
      <c r="E83" s="1">
        <f t="shared" si="10"/>
        <v>79.095703125</v>
      </c>
    </row>
    <row r="84" spans="1:5" x14ac:dyDescent="0.25">
      <c r="A84" s="1">
        <f>20691</f>
        <v>20691</v>
      </c>
      <c r="B84" s="1">
        <f>3</f>
        <v>3</v>
      </c>
      <c r="C84" s="1">
        <f>13999</f>
        <v>13999</v>
      </c>
      <c r="D84" s="1">
        <f t="shared" si="9"/>
        <v>80994</v>
      </c>
      <c r="E84" s="1">
        <f t="shared" si="10"/>
        <v>79.095703125</v>
      </c>
    </row>
    <row r="85" spans="1:5" x14ac:dyDescent="0.25">
      <c r="A85" s="1">
        <f>20950</f>
        <v>20950</v>
      </c>
      <c r="B85" s="1">
        <f>0</f>
        <v>0</v>
      </c>
      <c r="C85" s="1">
        <f>14165</f>
        <v>14165</v>
      </c>
      <c r="D85" s="1">
        <f t="shared" si="9"/>
        <v>80994</v>
      </c>
      <c r="E85" s="1">
        <f t="shared" si="10"/>
        <v>79.095703125</v>
      </c>
    </row>
    <row r="86" spans="1:5" x14ac:dyDescent="0.25">
      <c r="A86" s="1">
        <f>21164</f>
        <v>21164</v>
      </c>
      <c r="B86" s="1">
        <f>0</f>
        <v>0</v>
      </c>
      <c r="C86" s="1">
        <f>14319</f>
        <v>14319</v>
      </c>
      <c r="D86" s="1">
        <f t="shared" si="9"/>
        <v>80994</v>
      </c>
      <c r="E86" s="1">
        <f t="shared" si="10"/>
        <v>79.095703125</v>
      </c>
    </row>
    <row r="87" spans="1:5" x14ac:dyDescent="0.25">
      <c r="A87" s="1">
        <f>21409</f>
        <v>21409</v>
      </c>
      <c r="B87" s="1">
        <f>3</f>
        <v>3</v>
      </c>
      <c r="C87" s="1">
        <f>14470</f>
        <v>14470</v>
      </c>
      <c r="D87" s="1">
        <f t="shared" si="9"/>
        <v>80994</v>
      </c>
      <c r="E87" s="1">
        <f t="shared" si="10"/>
        <v>79.095703125</v>
      </c>
    </row>
    <row r="88" spans="1:5" x14ac:dyDescent="0.25">
      <c r="A88" s="1">
        <f>21629</f>
        <v>21629</v>
      </c>
      <c r="B88" s="1">
        <f>0</f>
        <v>0</v>
      </c>
      <c r="C88" s="1">
        <f>14615</f>
        <v>14615</v>
      </c>
      <c r="D88" s="1">
        <f t="shared" si="9"/>
        <v>80994</v>
      </c>
      <c r="E88" s="1">
        <f t="shared" si="10"/>
        <v>79.095703125</v>
      </c>
    </row>
    <row r="89" spans="1:5" x14ac:dyDescent="0.25">
      <c r="A89" s="1">
        <f>21873</f>
        <v>21873</v>
      </c>
      <c r="B89" s="1">
        <f>0</f>
        <v>0</v>
      </c>
      <c r="C89" s="1">
        <f>14774</f>
        <v>14774</v>
      </c>
      <c r="D89" s="1">
        <f t="shared" si="9"/>
        <v>80994</v>
      </c>
      <c r="E89" s="1">
        <f t="shared" si="10"/>
        <v>79.095703125</v>
      </c>
    </row>
    <row r="90" spans="1:5" x14ac:dyDescent="0.25">
      <c r="A90" s="1">
        <f>22108</f>
        <v>22108</v>
      </c>
      <c r="B90" s="1">
        <f>0</f>
        <v>0</v>
      </c>
      <c r="C90" s="1">
        <f>14937</f>
        <v>14937</v>
      </c>
      <c r="D90" s="1">
        <f t="shared" si="9"/>
        <v>80994</v>
      </c>
      <c r="E90" s="1">
        <f t="shared" si="10"/>
        <v>79.095703125</v>
      </c>
    </row>
    <row r="91" spans="1:5" x14ac:dyDescent="0.25">
      <c r="A91" s="1">
        <f>22341</f>
        <v>22341</v>
      </c>
      <c r="B91" s="1">
        <f>2</f>
        <v>2</v>
      </c>
      <c r="C91" s="1">
        <f>15100</f>
        <v>15100</v>
      </c>
      <c r="D91" s="1">
        <f>127680</f>
        <v>127680</v>
      </c>
      <c r="E91" s="1">
        <f>124.6875</f>
        <v>124.6875</v>
      </c>
    </row>
    <row r="92" spans="1:5" x14ac:dyDescent="0.25">
      <c r="A92" s="1">
        <f>22578</f>
        <v>22578</v>
      </c>
      <c r="B92" s="1">
        <f t="shared" ref="B92:B109" si="11">0</f>
        <v>0</v>
      </c>
      <c r="C92" s="1">
        <f>15235</f>
        <v>15235</v>
      </c>
      <c r="D92" s="1">
        <f>81168</f>
        <v>81168</v>
      </c>
      <c r="E92" s="1">
        <f>79.265625</f>
        <v>79.265625</v>
      </c>
    </row>
    <row r="93" spans="1:5" x14ac:dyDescent="0.25">
      <c r="A93" s="1">
        <f>22819</f>
        <v>22819</v>
      </c>
      <c r="B93" s="1">
        <f t="shared" si="11"/>
        <v>0</v>
      </c>
      <c r="C93" s="1">
        <f>15426</f>
        <v>15426</v>
      </c>
      <c r="D93" s="1">
        <f>81168</f>
        <v>81168</v>
      </c>
      <c r="E93" s="1">
        <f>79.265625</f>
        <v>79.265625</v>
      </c>
    </row>
    <row r="94" spans="1:5" x14ac:dyDescent="0.25">
      <c r="A94" s="1">
        <f>23076</f>
        <v>23076</v>
      </c>
      <c r="B94" s="1">
        <f t="shared" si="11"/>
        <v>0</v>
      </c>
      <c r="C94" s="1">
        <f>15599</f>
        <v>15599</v>
      </c>
      <c r="D94" s="1">
        <f>81448</f>
        <v>81448</v>
      </c>
      <c r="E94" s="1">
        <f>79.5390625</f>
        <v>79.5390625</v>
      </c>
    </row>
    <row r="95" spans="1:5" x14ac:dyDescent="0.25">
      <c r="A95" s="1">
        <f>23289</f>
        <v>23289</v>
      </c>
      <c r="B95" s="1">
        <f t="shared" si="11"/>
        <v>0</v>
      </c>
      <c r="C95" s="1">
        <f>15774</f>
        <v>15774</v>
      </c>
      <c r="D95" s="1">
        <f>81482</f>
        <v>81482</v>
      </c>
      <c r="E95" s="1">
        <f>79.572265625</f>
        <v>79.572265625</v>
      </c>
    </row>
    <row r="96" spans="1:5" x14ac:dyDescent="0.25">
      <c r="A96" s="1">
        <f>23529</f>
        <v>23529</v>
      </c>
      <c r="B96" s="1">
        <f t="shared" si="11"/>
        <v>0</v>
      </c>
      <c r="C96" s="1">
        <f>15968</f>
        <v>15968</v>
      </c>
      <c r="D96" s="1">
        <f>81472</f>
        <v>81472</v>
      </c>
      <c r="E96" s="1">
        <f>79.5625</f>
        <v>79.5625</v>
      </c>
    </row>
    <row r="97" spans="1:5" x14ac:dyDescent="0.25">
      <c r="A97" s="1">
        <f>23757</f>
        <v>23757</v>
      </c>
      <c r="B97" s="1">
        <f t="shared" si="11"/>
        <v>0</v>
      </c>
      <c r="C97" s="1">
        <f>16161</f>
        <v>16161</v>
      </c>
      <c r="D97" s="1">
        <f>81488</f>
        <v>81488</v>
      </c>
      <c r="E97" s="1">
        <f>79.578125</f>
        <v>79.578125</v>
      </c>
    </row>
    <row r="98" spans="1:5" x14ac:dyDescent="0.25">
      <c r="A98" s="1">
        <f>23994</f>
        <v>23994</v>
      </c>
      <c r="B98" s="1">
        <f t="shared" si="11"/>
        <v>0</v>
      </c>
      <c r="C98" s="1">
        <f>16367</f>
        <v>16367</v>
      </c>
      <c r="D98" s="1">
        <f>81508</f>
        <v>81508</v>
      </c>
      <c r="E98" s="1">
        <f>79.59765625</f>
        <v>79.59765625</v>
      </c>
    </row>
    <row r="99" spans="1:5" x14ac:dyDescent="0.25">
      <c r="A99" s="1">
        <f>24199</f>
        <v>24199</v>
      </c>
      <c r="B99" s="1">
        <f t="shared" si="11"/>
        <v>0</v>
      </c>
      <c r="C99" s="1">
        <f>16545</f>
        <v>16545</v>
      </c>
      <c r="D99" s="1">
        <f>81534</f>
        <v>81534</v>
      </c>
      <c r="E99" s="1">
        <f>79.623046875</f>
        <v>79.623046875</v>
      </c>
    </row>
    <row r="100" spans="1:5" x14ac:dyDescent="0.25">
      <c r="A100" s="1">
        <f>24451</f>
        <v>24451</v>
      </c>
      <c r="B100" s="1">
        <f t="shared" si="11"/>
        <v>0</v>
      </c>
      <c r="C100" s="1">
        <f>16698</f>
        <v>16698</v>
      </c>
      <c r="D100" s="1">
        <f t="shared" ref="D100:D108" si="12">81544</f>
        <v>81544</v>
      </c>
      <c r="E100" s="1">
        <f t="shared" ref="E100:E108" si="13">79.6328125</f>
        <v>79.6328125</v>
      </c>
    </row>
    <row r="101" spans="1:5" x14ac:dyDescent="0.25">
      <c r="A101" s="1">
        <f>24687</f>
        <v>24687</v>
      </c>
      <c r="B101" s="1">
        <f t="shared" si="11"/>
        <v>0</v>
      </c>
      <c r="C101" s="1">
        <f>16835</f>
        <v>16835</v>
      </c>
      <c r="D101" s="1">
        <f t="shared" si="12"/>
        <v>81544</v>
      </c>
      <c r="E101" s="1">
        <f t="shared" si="13"/>
        <v>79.6328125</v>
      </c>
    </row>
    <row r="102" spans="1:5" x14ac:dyDescent="0.25">
      <c r="A102" s="1">
        <f>24927</f>
        <v>24927</v>
      </c>
      <c r="B102" s="1">
        <f t="shared" si="11"/>
        <v>0</v>
      </c>
      <c r="C102" s="1">
        <f>16998</f>
        <v>16998</v>
      </c>
      <c r="D102" s="1">
        <f t="shared" si="12"/>
        <v>81544</v>
      </c>
      <c r="E102" s="1">
        <f t="shared" si="13"/>
        <v>79.6328125</v>
      </c>
    </row>
    <row r="103" spans="1:5" x14ac:dyDescent="0.25">
      <c r="A103" s="1">
        <f>25205</f>
        <v>25205</v>
      </c>
      <c r="B103" s="1">
        <f t="shared" si="11"/>
        <v>0</v>
      </c>
      <c r="C103" s="1">
        <f>17170</f>
        <v>17170</v>
      </c>
      <c r="D103" s="1">
        <f t="shared" si="12"/>
        <v>81544</v>
      </c>
      <c r="E103" s="1">
        <f t="shared" si="13"/>
        <v>79.6328125</v>
      </c>
    </row>
    <row r="104" spans="1:5" x14ac:dyDescent="0.25">
      <c r="A104" s="1">
        <f>25436</f>
        <v>25436</v>
      </c>
      <c r="B104" s="1">
        <f t="shared" si="11"/>
        <v>0</v>
      </c>
      <c r="C104" s="1">
        <f>17337</f>
        <v>17337</v>
      </c>
      <c r="D104" s="1">
        <f t="shared" si="12"/>
        <v>81544</v>
      </c>
      <c r="E104" s="1">
        <f t="shared" si="13"/>
        <v>79.6328125</v>
      </c>
    </row>
    <row r="105" spans="1:5" x14ac:dyDescent="0.25">
      <c r="A105" s="1">
        <f>25678</f>
        <v>25678</v>
      </c>
      <c r="B105" s="1">
        <f t="shared" si="11"/>
        <v>0</v>
      </c>
      <c r="C105" s="1">
        <f>17478</f>
        <v>17478</v>
      </c>
      <c r="D105" s="1">
        <f t="shared" si="12"/>
        <v>81544</v>
      </c>
      <c r="E105" s="1">
        <f t="shared" si="13"/>
        <v>79.6328125</v>
      </c>
    </row>
    <row r="106" spans="1:5" x14ac:dyDescent="0.25">
      <c r="A106" s="1">
        <f>25923</f>
        <v>25923</v>
      </c>
      <c r="B106" s="1">
        <f t="shared" si="11"/>
        <v>0</v>
      </c>
      <c r="C106" s="1">
        <f>17663</f>
        <v>17663</v>
      </c>
      <c r="D106" s="1">
        <f t="shared" si="12"/>
        <v>81544</v>
      </c>
      <c r="E106" s="1">
        <f t="shared" si="13"/>
        <v>79.6328125</v>
      </c>
    </row>
    <row r="107" spans="1:5" x14ac:dyDescent="0.25">
      <c r="A107" s="1">
        <f>26163</f>
        <v>26163</v>
      </c>
      <c r="B107" s="1">
        <f t="shared" si="11"/>
        <v>0</v>
      </c>
      <c r="C107" s="1">
        <f>17852</f>
        <v>17852</v>
      </c>
      <c r="D107" s="1">
        <f t="shared" si="12"/>
        <v>81544</v>
      </c>
      <c r="E107" s="1">
        <f t="shared" si="13"/>
        <v>79.6328125</v>
      </c>
    </row>
    <row r="108" spans="1:5" x14ac:dyDescent="0.25">
      <c r="A108" s="1">
        <f>26373</f>
        <v>26373</v>
      </c>
      <c r="B108" s="1">
        <f t="shared" si="11"/>
        <v>0</v>
      </c>
      <c r="C108" s="1">
        <f>18013</f>
        <v>18013</v>
      </c>
      <c r="D108" s="1">
        <f t="shared" si="12"/>
        <v>81544</v>
      </c>
      <c r="E108" s="1">
        <f t="shared" si="13"/>
        <v>79.6328125</v>
      </c>
    </row>
    <row r="109" spans="1:5" x14ac:dyDescent="0.25">
      <c r="A109" s="1">
        <f>26595</f>
        <v>26595</v>
      </c>
      <c r="B109" s="1">
        <f t="shared" si="11"/>
        <v>0</v>
      </c>
      <c r="C109" s="1">
        <f>18217</f>
        <v>18217</v>
      </c>
      <c r="D109" s="1">
        <f>81138</f>
        <v>81138</v>
      </c>
      <c r="E109" s="1">
        <f>79.236328125</f>
        <v>79.236328125</v>
      </c>
    </row>
    <row r="110" spans="1:5" x14ac:dyDescent="0.25">
      <c r="A110" s="1">
        <f>26851</f>
        <v>26851</v>
      </c>
      <c r="B110" s="1">
        <f>2</f>
        <v>2</v>
      </c>
      <c r="C110" s="1">
        <f>18358</f>
        <v>18358</v>
      </c>
      <c r="D110" s="1">
        <f>81128</f>
        <v>81128</v>
      </c>
      <c r="E110" s="1">
        <f>79.2265625</f>
        <v>79.2265625</v>
      </c>
    </row>
    <row r="111" spans="1:5" x14ac:dyDescent="0.25">
      <c r="A111" s="1">
        <f>27089</f>
        <v>27089</v>
      </c>
      <c r="B111" s="1">
        <f t="shared" ref="B111:B124" si="14">0</f>
        <v>0</v>
      </c>
      <c r="C111" s="1">
        <f>18505</f>
        <v>18505</v>
      </c>
      <c r="D111" s="1">
        <f>81138</f>
        <v>81138</v>
      </c>
      <c r="E111" s="1">
        <f>79.236328125</f>
        <v>79.236328125</v>
      </c>
    </row>
    <row r="112" spans="1:5" x14ac:dyDescent="0.25">
      <c r="A112" s="1">
        <f>27319</f>
        <v>27319</v>
      </c>
      <c r="B112" s="1">
        <f t="shared" si="14"/>
        <v>0</v>
      </c>
      <c r="C112" s="1">
        <f>18687</f>
        <v>18687</v>
      </c>
      <c r="D112" s="1">
        <f>81152</f>
        <v>81152</v>
      </c>
      <c r="E112" s="1">
        <f>79.25</f>
        <v>79.25</v>
      </c>
    </row>
    <row r="113" spans="1:5" x14ac:dyDescent="0.25">
      <c r="A113" s="1">
        <f>27566</f>
        <v>27566</v>
      </c>
      <c r="B113" s="1">
        <f t="shared" si="14"/>
        <v>0</v>
      </c>
      <c r="C113" s="1">
        <f>18869</f>
        <v>18869</v>
      </c>
      <c r="D113" s="1">
        <f>81124</f>
        <v>81124</v>
      </c>
      <c r="E113" s="1">
        <f>79.22265625</f>
        <v>79.22265625</v>
      </c>
    </row>
    <row r="114" spans="1:5" x14ac:dyDescent="0.25">
      <c r="A114" s="1">
        <f>27794</f>
        <v>27794</v>
      </c>
      <c r="B114" s="1">
        <f t="shared" si="14"/>
        <v>0</v>
      </c>
      <c r="C114" s="1">
        <f>19039</f>
        <v>19039</v>
      </c>
      <c r="D114" s="1">
        <f>81118</f>
        <v>81118</v>
      </c>
      <c r="E114" s="1">
        <f>79.216796875</f>
        <v>79.216796875</v>
      </c>
    </row>
    <row r="115" spans="1:5" x14ac:dyDescent="0.25">
      <c r="A115" s="1">
        <f>28033</f>
        <v>28033</v>
      </c>
      <c r="B115" s="1">
        <f t="shared" si="14"/>
        <v>0</v>
      </c>
      <c r="C115" s="1">
        <f>19218</f>
        <v>19218</v>
      </c>
      <c r="D115" s="1">
        <f>81122</f>
        <v>81122</v>
      </c>
      <c r="E115" s="1">
        <f>79.220703125</f>
        <v>79.220703125</v>
      </c>
    </row>
    <row r="116" spans="1:5" x14ac:dyDescent="0.25">
      <c r="A116" s="1">
        <f>28298</f>
        <v>28298</v>
      </c>
      <c r="B116" s="1">
        <f t="shared" si="14"/>
        <v>0</v>
      </c>
      <c r="C116" s="1">
        <f>19425</f>
        <v>19425</v>
      </c>
      <c r="D116" s="1">
        <f>81126</f>
        <v>81126</v>
      </c>
      <c r="E116" s="1">
        <f>79.224609375</f>
        <v>79.224609375</v>
      </c>
    </row>
    <row r="117" spans="1:5" x14ac:dyDescent="0.25">
      <c r="A117" s="1">
        <f>28538</f>
        <v>28538</v>
      </c>
      <c r="B117" s="1">
        <f t="shared" si="14"/>
        <v>0</v>
      </c>
      <c r="C117" s="1">
        <f>19594</f>
        <v>19594</v>
      </c>
      <c r="D117" s="1">
        <f>81130</f>
        <v>81130</v>
      </c>
      <c r="E117" s="1">
        <f>79.228515625</f>
        <v>79.228515625</v>
      </c>
    </row>
    <row r="118" spans="1:5" x14ac:dyDescent="0.25">
      <c r="A118" s="1">
        <f>28765</f>
        <v>28765</v>
      </c>
      <c r="B118" s="1">
        <f t="shared" si="14"/>
        <v>0</v>
      </c>
      <c r="C118" s="1">
        <f>19736</f>
        <v>19736</v>
      </c>
      <c r="D118" s="1">
        <f>81130</f>
        <v>81130</v>
      </c>
      <c r="E118" s="1">
        <f>79.228515625</f>
        <v>79.228515625</v>
      </c>
    </row>
    <row r="119" spans="1:5" x14ac:dyDescent="0.25">
      <c r="A119" s="1">
        <f>28998</f>
        <v>28998</v>
      </c>
      <c r="B119" s="1">
        <f t="shared" si="14"/>
        <v>0</v>
      </c>
      <c r="C119" s="1">
        <f>19895</f>
        <v>19895</v>
      </c>
      <c r="D119" s="1">
        <f>81130</f>
        <v>81130</v>
      </c>
      <c r="E119" s="1">
        <f>79.228515625</f>
        <v>79.228515625</v>
      </c>
    </row>
    <row r="120" spans="1:5" x14ac:dyDescent="0.25">
      <c r="A120" s="1">
        <f>29235</f>
        <v>29235</v>
      </c>
      <c r="B120" s="1">
        <f t="shared" si="14"/>
        <v>0</v>
      </c>
      <c r="C120" s="1">
        <f>20055</f>
        <v>20055</v>
      </c>
      <c r="D120" s="1">
        <f>81130</f>
        <v>81130</v>
      </c>
      <c r="E120" s="1">
        <f>79.228515625</f>
        <v>79.228515625</v>
      </c>
    </row>
    <row r="121" spans="1:5" x14ac:dyDescent="0.25">
      <c r="A121" s="1">
        <f>29443</f>
        <v>29443</v>
      </c>
      <c r="B121" s="1">
        <f t="shared" si="14"/>
        <v>0</v>
      </c>
      <c r="C121" s="1">
        <f>20190</f>
        <v>20190</v>
      </c>
      <c r="D121" s="1">
        <f>81134</f>
        <v>81134</v>
      </c>
      <c r="E121" s="1">
        <f>79.232421875</f>
        <v>79.232421875</v>
      </c>
    </row>
    <row r="122" spans="1:5" x14ac:dyDescent="0.25">
      <c r="A122" s="1">
        <f>29676</f>
        <v>29676</v>
      </c>
      <c r="B122" s="1">
        <f t="shared" si="14"/>
        <v>0</v>
      </c>
      <c r="C122" s="1">
        <f>20383</f>
        <v>20383</v>
      </c>
      <c r="D122" s="1">
        <f>81134</f>
        <v>81134</v>
      </c>
      <c r="E122" s="1">
        <f>79.232421875</f>
        <v>79.232421875</v>
      </c>
    </row>
    <row r="123" spans="1:5" x14ac:dyDescent="0.25">
      <c r="A123" s="1">
        <f>29973</f>
        <v>29973</v>
      </c>
      <c r="B123" s="1">
        <f t="shared" si="14"/>
        <v>0</v>
      </c>
      <c r="C123" s="1">
        <f>20545</f>
        <v>20545</v>
      </c>
      <c r="D123" s="1">
        <f>81134</f>
        <v>81134</v>
      </c>
      <c r="E123" s="1">
        <f>79.232421875</f>
        <v>79.232421875</v>
      </c>
    </row>
    <row r="124" spans="1:5" x14ac:dyDescent="0.25">
      <c r="A124" s="1">
        <f>30213</f>
        <v>30213</v>
      </c>
      <c r="B124" s="1">
        <f t="shared" si="14"/>
        <v>0</v>
      </c>
      <c r="C124" s="1">
        <f>20686</f>
        <v>20686</v>
      </c>
      <c r="D124" s="1">
        <f>81134</f>
        <v>81134</v>
      </c>
      <c r="E124" s="1">
        <f>79.232421875</f>
        <v>79.232421875</v>
      </c>
    </row>
    <row r="125" spans="1:5" x14ac:dyDescent="0.25">
      <c r="A125" s="1">
        <f>30457</f>
        <v>30457</v>
      </c>
      <c r="B125" s="1">
        <f>5</f>
        <v>5</v>
      </c>
      <c r="C125" s="1">
        <f>20833</f>
        <v>20833</v>
      </c>
      <c r="D125" s="1">
        <f>81134</f>
        <v>81134</v>
      </c>
      <c r="E125" s="1">
        <f>79.232421875</f>
        <v>79.232421875</v>
      </c>
    </row>
    <row r="126" spans="1:5" x14ac:dyDescent="0.25">
      <c r="A126" s="1">
        <f>30717</f>
        <v>30717</v>
      </c>
      <c r="B126" s="1">
        <f>5</f>
        <v>5</v>
      </c>
      <c r="C126" s="1">
        <f>21016</f>
        <v>21016</v>
      </c>
      <c r="D126" s="1">
        <f>50082</f>
        <v>50082</v>
      </c>
      <c r="E126" s="1">
        <f>48.908203125</f>
        <v>48.908203125</v>
      </c>
    </row>
    <row r="127" spans="1:5" x14ac:dyDescent="0.25">
      <c r="A127" s="1">
        <f>30963</f>
        <v>30963</v>
      </c>
      <c r="B127" s="1">
        <f>3</f>
        <v>3</v>
      </c>
      <c r="C127" s="1">
        <f>21198</f>
        <v>21198</v>
      </c>
      <c r="D127" s="1">
        <f>50192</f>
        <v>50192</v>
      </c>
      <c r="E127" s="1">
        <f>49.015625</f>
        <v>49.015625</v>
      </c>
    </row>
    <row r="128" spans="1:5" x14ac:dyDescent="0.25">
      <c r="A128" s="1">
        <f>31231</f>
        <v>31231</v>
      </c>
      <c r="B128" s="1">
        <f>0</f>
        <v>0</v>
      </c>
      <c r="C128" s="1">
        <f>21353</f>
        <v>21353</v>
      </c>
      <c r="D128" s="1">
        <f>50192</f>
        <v>50192</v>
      </c>
      <c r="E128" s="1">
        <f>49.015625</f>
        <v>49.015625</v>
      </c>
    </row>
    <row r="129" spans="1:5" x14ac:dyDescent="0.25">
      <c r="A129" s="1">
        <f>31471</f>
        <v>31471</v>
      </c>
      <c r="B129" s="1">
        <f>0</f>
        <v>0</v>
      </c>
      <c r="C129" s="1">
        <f>21504</f>
        <v>21504</v>
      </c>
      <c r="D129" s="1">
        <f>65766</f>
        <v>65766</v>
      </c>
      <c r="E129" s="1">
        <f>64.224609375</f>
        <v>64.224609375</v>
      </c>
    </row>
    <row r="130" spans="1:5" x14ac:dyDescent="0.25">
      <c r="A130" s="1">
        <f>31737</f>
        <v>31737</v>
      </c>
      <c r="B130" s="1">
        <f>0</f>
        <v>0</v>
      </c>
      <c r="C130" s="1">
        <f>21674</f>
        <v>21674</v>
      </c>
      <c r="D130" s="1">
        <f>65766</f>
        <v>65766</v>
      </c>
      <c r="E130" s="1">
        <f>64.224609375</f>
        <v>64.224609375</v>
      </c>
    </row>
    <row r="131" spans="1:5" x14ac:dyDescent="0.25">
      <c r="A131" s="1">
        <f>31958</f>
        <v>31958</v>
      </c>
      <c r="B131" s="1">
        <f>0</f>
        <v>0</v>
      </c>
      <c r="C131" s="1">
        <f>21838</f>
        <v>21838</v>
      </c>
      <c r="D131" s="1">
        <f>65766</f>
        <v>65766</v>
      </c>
      <c r="E131" s="1">
        <f>64.224609375</f>
        <v>64.224609375</v>
      </c>
    </row>
    <row r="132" spans="1:5" x14ac:dyDescent="0.25">
      <c r="A132" s="1">
        <f>32203</f>
        <v>32203</v>
      </c>
      <c r="B132" s="1">
        <f>0</f>
        <v>0</v>
      </c>
      <c r="C132" s="1">
        <f>22003</f>
        <v>22003</v>
      </c>
      <c r="D132" s="1">
        <f>65766</f>
        <v>65766</v>
      </c>
      <c r="E132" s="1">
        <f>64.224609375</f>
        <v>64.224609375</v>
      </c>
    </row>
    <row r="133" spans="1:5" x14ac:dyDescent="0.25">
      <c r="A133" s="1">
        <f>32436</f>
        <v>32436</v>
      </c>
      <c r="B133" s="1">
        <f>0</f>
        <v>0</v>
      </c>
      <c r="C133" s="1">
        <f>22197</f>
        <v>22197</v>
      </c>
      <c r="D133" s="1">
        <f>81338</f>
        <v>81338</v>
      </c>
      <c r="E133" s="1">
        <f>79.431640625</f>
        <v>79.431640625</v>
      </c>
    </row>
    <row r="134" spans="1:5" x14ac:dyDescent="0.25">
      <c r="A134" s="1">
        <f>32668</f>
        <v>32668</v>
      </c>
      <c r="B134" s="1">
        <f>0</f>
        <v>0</v>
      </c>
      <c r="C134" s="1">
        <f>22442</f>
        <v>22442</v>
      </c>
      <c r="D134" s="1">
        <f>81300</f>
        <v>81300</v>
      </c>
      <c r="E134" s="1">
        <f>79.39453125</f>
        <v>79.39453125</v>
      </c>
    </row>
    <row r="135" spans="1:5" x14ac:dyDescent="0.25">
      <c r="A135" s="1">
        <f>32949</f>
        <v>32949</v>
      </c>
      <c r="B135" s="1">
        <f>2</f>
        <v>2</v>
      </c>
      <c r="C135" s="1">
        <f>22619</f>
        <v>22619</v>
      </c>
      <c r="D135" s="1">
        <f t="shared" ref="D135:D142" si="15">81312</f>
        <v>81312</v>
      </c>
      <c r="E135" s="1">
        <f t="shared" ref="E135:E142" si="16">79.40625</f>
        <v>79.40625</v>
      </c>
    </row>
    <row r="136" spans="1:5" x14ac:dyDescent="0.25">
      <c r="A136" s="1">
        <f>33163</f>
        <v>33163</v>
      </c>
      <c r="B136" s="1">
        <f>0</f>
        <v>0</v>
      </c>
      <c r="C136" s="1">
        <f>22767</f>
        <v>22767</v>
      </c>
      <c r="D136" s="1">
        <f t="shared" si="15"/>
        <v>81312</v>
      </c>
      <c r="E136" s="1">
        <f t="shared" si="16"/>
        <v>79.40625</v>
      </c>
    </row>
    <row r="137" spans="1:5" x14ac:dyDescent="0.25">
      <c r="A137" s="1">
        <f>33390</f>
        <v>33390</v>
      </c>
      <c r="B137" s="1">
        <f>3</f>
        <v>3</v>
      </c>
      <c r="C137" s="1">
        <f>22919</f>
        <v>22919</v>
      </c>
      <c r="D137" s="1">
        <f t="shared" si="15"/>
        <v>81312</v>
      </c>
      <c r="E137" s="1">
        <f t="shared" si="16"/>
        <v>79.40625</v>
      </c>
    </row>
    <row r="138" spans="1:5" x14ac:dyDescent="0.25">
      <c r="A138" s="1">
        <f>33627</f>
        <v>33627</v>
      </c>
      <c r="B138" s="1">
        <f>3</f>
        <v>3</v>
      </c>
      <c r="C138" s="1">
        <f>23072</f>
        <v>23072</v>
      </c>
      <c r="D138" s="1">
        <f t="shared" si="15"/>
        <v>81312</v>
      </c>
      <c r="E138" s="1">
        <f t="shared" si="16"/>
        <v>79.40625</v>
      </c>
    </row>
    <row r="139" spans="1:5" x14ac:dyDescent="0.25">
      <c r="A139" s="1">
        <f>33878</f>
        <v>33878</v>
      </c>
      <c r="B139" s="1">
        <f>4</f>
        <v>4</v>
      </c>
      <c r="C139" s="1">
        <f>23243</f>
        <v>23243</v>
      </c>
      <c r="D139" s="1">
        <f t="shared" si="15"/>
        <v>81312</v>
      </c>
      <c r="E139" s="1">
        <f t="shared" si="16"/>
        <v>79.40625</v>
      </c>
    </row>
    <row r="140" spans="1:5" x14ac:dyDescent="0.25">
      <c r="A140" s="1">
        <f>34162</f>
        <v>34162</v>
      </c>
      <c r="B140" s="1">
        <f>4</f>
        <v>4</v>
      </c>
      <c r="C140" s="1">
        <f>23395</f>
        <v>23395</v>
      </c>
      <c r="D140" s="1">
        <f t="shared" si="15"/>
        <v>81312</v>
      </c>
      <c r="E140" s="1">
        <f t="shared" si="16"/>
        <v>79.40625</v>
      </c>
    </row>
    <row r="141" spans="1:5" x14ac:dyDescent="0.25">
      <c r="A141" s="1">
        <f>34417</f>
        <v>34417</v>
      </c>
      <c r="B141" s="1">
        <f>2</f>
        <v>2</v>
      </c>
      <c r="C141" s="1">
        <f>23553</f>
        <v>23553</v>
      </c>
      <c r="D141" s="1">
        <f t="shared" si="15"/>
        <v>81312</v>
      </c>
      <c r="E141" s="1">
        <f t="shared" si="16"/>
        <v>79.40625</v>
      </c>
    </row>
    <row r="142" spans="1:5" x14ac:dyDescent="0.25">
      <c r="A142" s="1">
        <f>34671</f>
        <v>34671</v>
      </c>
      <c r="B142" s="1">
        <f>0</f>
        <v>0</v>
      </c>
      <c r="C142" s="1">
        <f>23696</f>
        <v>23696</v>
      </c>
      <c r="D142" s="1">
        <f t="shared" si="15"/>
        <v>81312</v>
      </c>
      <c r="E142" s="1">
        <f t="shared" si="16"/>
        <v>79.40625</v>
      </c>
    </row>
    <row r="143" spans="1:5" x14ac:dyDescent="0.25">
      <c r="A143" s="1">
        <f>34913</f>
        <v>34913</v>
      </c>
      <c r="B143" s="1">
        <f>0</f>
        <v>0</v>
      </c>
      <c r="C143" s="1">
        <f>23877</f>
        <v>23877</v>
      </c>
      <c r="D143" s="1">
        <f>81316</f>
        <v>81316</v>
      </c>
      <c r="E143" s="1">
        <f>79.41015625</f>
        <v>79.41015625</v>
      </c>
    </row>
    <row r="144" spans="1:5" x14ac:dyDescent="0.25">
      <c r="A144" s="1">
        <f>35156</f>
        <v>35156</v>
      </c>
      <c r="B144" s="1">
        <f>0</f>
        <v>0</v>
      </c>
      <c r="C144" s="1">
        <f>24035</f>
        <v>24035</v>
      </c>
      <c r="D144" s="1">
        <f>96878</f>
        <v>96878</v>
      </c>
      <c r="E144" s="1">
        <f>94.607421875</f>
        <v>94.607421875</v>
      </c>
    </row>
    <row r="145" spans="3:5" x14ac:dyDescent="0.25">
      <c r="C145" s="1">
        <f>24199</f>
        <v>24199</v>
      </c>
      <c r="D145" s="1">
        <f t="shared" ref="D145:D160" si="17">50500</f>
        <v>50500</v>
      </c>
      <c r="E145" s="1">
        <f t="shared" ref="E145:E160" si="18">49.31640625</f>
        <v>49.31640625</v>
      </c>
    </row>
    <row r="146" spans="3:5" x14ac:dyDescent="0.25">
      <c r="C146" s="1">
        <f>24365</f>
        <v>24365</v>
      </c>
      <c r="D146" s="1">
        <f t="shared" si="17"/>
        <v>50500</v>
      </c>
      <c r="E146" s="1">
        <f t="shared" si="18"/>
        <v>49.31640625</v>
      </c>
    </row>
    <row r="147" spans="3:5" x14ac:dyDescent="0.25">
      <c r="C147" s="1">
        <f>24503</f>
        <v>24503</v>
      </c>
      <c r="D147" s="1">
        <f t="shared" si="17"/>
        <v>50500</v>
      </c>
      <c r="E147" s="1">
        <f t="shared" si="18"/>
        <v>49.31640625</v>
      </c>
    </row>
    <row r="148" spans="3:5" x14ac:dyDescent="0.25">
      <c r="C148" s="1">
        <f>24657</f>
        <v>24657</v>
      </c>
      <c r="D148" s="1">
        <f t="shared" si="17"/>
        <v>50500</v>
      </c>
      <c r="E148" s="1">
        <f t="shared" si="18"/>
        <v>49.31640625</v>
      </c>
    </row>
    <row r="149" spans="3:5" x14ac:dyDescent="0.25">
      <c r="C149" s="1">
        <f>24801</f>
        <v>24801</v>
      </c>
      <c r="D149" s="1">
        <f t="shared" si="17"/>
        <v>50500</v>
      </c>
      <c r="E149" s="1">
        <f t="shared" si="18"/>
        <v>49.31640625</v>
      </c>
    </row>
    <row r="150" spans="3:5" x14ac:dyDescent="0.25">
      <c r="C150" s="1">
        <f>24984</f>
        <v>24984</v>
      </c>
      <c r="D150" s="1">
        <f t="shared" si="17"/>
        <v>50500</v>
      </c>
      <c r="E150" s="1">
        <f t="shared" si="18"/>
        <v>49.31640625</v>
      </c>
    </row>
    <row r="151" spans="3:5" x14ac:dyDescent="0.25">
      <c r="C151" s="1">
        <f>25132</f>
        <v>25132</v>
      </c>
      <c r="D151" s="1">
        <f t="shared" si="17"/>
        <v>50500</v>
      </c>
      <c r="E151" s="1">
        <f t="shared" si="18"/>
        <v>49.31640625</v>
      </c>
    </row>
    <row r="152" spans="3:5" x14ac:dyDescent="0.25">
      <c r="C152" s="1">
        <f>25288</f>
        <v>25288</v>
      </c>
      <c r="D152" s="1">
        <f t="shared" si="17"/>
        <v>50500</v>
      </c>
      <c r="E152" s="1">
        <f t="shared" si="18"/>
        <v>49.31640625</v>
      </c>
    </row>
    <row r="153" spans="3:5" x14ac:dyDescent="0.25">
      <c r="C153" s="1">
        <f>25436</f>
        <v>25436</v>
      </c>
      <c r="D153" s="1">
        <f t="shared" si="17"/>
        <v>50500</v>
      </c>
      <c r="E153" s="1">
        <f t="shared" si="18"/>
        <v>49.31640625</v>
      </c>
    </row>
    <row r="154" spans="3:5" x14ac:dyDescent="0.25">
      <c r="C154" s="1">
        <f>25611</f>
        <v>25611</v>
      </c>
      <c r="D154" s="1">
        <f t="shared" si="17"/>
        <v>50500</v>
      </c>
      <c r="E154" s="1">
        <f t="shared" si="18"/>
        <v>49.31640625</v>
      </c>
    </row>
    <row r="155" spans="3:5" x14ac:dyDescent="0.25">
      <c r="C155" s="1">
        <f>25798</f>
        <v>25798</v>
      </c>
      <c r="D155" s="1">
        <f t="shared" si="17"/>
        <v>50500</v>
      </c>
      <c r="E155" s="1">
        <f t="shared" si="18"/>
        <v>49.31640625</v>
      </c>
    </row>
    <row r="156" spans="3:5" x14ac:dyDescent="0.25">
      <c r="C156" s="1">
        <f>25961</f>
        <v>25961</v>
      </c>
      <c r="D156" s="1">
        <f t="shared" si="17"/>
        <v>50500</v>
      </c>
      <c r="E156" s="1">
        <f t="shared" si="18"/>
        <v>49.31640625</v>
      </c>
    </row>
    <row r="157" spans="3:5" x14ac:dyDescent="0.25">
      <c r="C157" s="1">
        <f>26122</f>
        <v>26122</v>
      </c>
      <c r="D157" s="1">
        <f t="shared" si="17"/>
        <v>50500</v>
      </c>
      <c r="E157" s="1">
        <f t="shared" si="18"/>
        <v>49.31640625</v>
      </c>
    </row>
    <row r="158" spans="3:5" x14ac:dyDescent="0.25">
      <c r="C158" s="1">
        <f>26248</f>
        <v>26248</v>
      </c>
      <c r="D158" s="1">
        <f t="shared" si="17"/>
        <v>50500</v>
      </c>
      <c r="E158" s="1">
        <f t="shared" si="18"/>
        <v>49.31640625</v>
      </c>
    </row>
    <row r="159" spans="3:5" x14ac:dyDescent="0.25">
      <c r="C159" s="1">
        <f>26415</f>
        <v>26415</v>
      </c>
      <c r="D159" s="1">
        <f t="shared" si="17"/>
        <v>50500</v>
      </c>
      <c r="E159" s="1">
        <f t="shared" si="18"/>
        <v>49.31640625</v>
      </c>
    </row>
    <row r="160" spans="3:5" x14ac:dyDescent="0.25">
      <c r="C160" s="1">
        <f>26546</f>
        <v>26546</v>
      </c>
      <c r="D160" s="1">
        <f t="shared" si="17"/>
        <v>50500</v>
      </c>
      <c r="E160" s="1">
        <f t="shared" si="18"/>
        <v>49.31640625</v>
      </c>
    </row>
    <row r="161" spans="3:5" x14ac:dyDescent="0.25">
      <c r="C161" s="1">
        <f>26730</f>
        <v>26730</v>
      </c>
      <c r="D161" s="1">
        <f>66072</f>
        <v>66072</v>
      </c>
      <c r="E161" s="1">
        <f>64.5234375</f>
        <v>64.5234375</v>
      </c>
    </row>
    <row r="162" spans="3:5" x14ac:dyDescent="0.25">
      <c r="C162" s="1">
        <f>26887</f>
        <v>26887</v>
      </c>
      <c r="D162" s="1">
        <f t="shared" ref="D162:D182" si="19">81676</f>
        <v>81676</v>
      </c>
      <c r="E162" s="1">
        <f t="shared" ref="E162:E182" si="20">79.76171875</f>
        <v>79.76171875</v>
      </c>
    </row>
    <row r="163" spans="3:5" x14ac:dyDescent="0.25">
      <c r="C163" s="1">
        <f>27025</f>
        <v>27025</v>
      </c>
      <c r="D163" s="1">
        <f t="shared" si="19"/>
        <v>81676</v>
      </c>
      <c r="E163" s="1">
        <f t="shared" si="20"/>
        <v>79.76171875</v>
      </c>
    </row>
    <row r="164" spans="3:5" x14ac:dyDescent="0.25">
      <c r="C164" s="1">
        <f>27169</f>
        <v>27169</v>
      </c>
      <c r="D164" s="1">
        <f t="shared" si="19"/>
        <v>81676</v>
      </c>
      <c r="E164" s="1">
        <f t="shared" si="20"/>
        <v>79.76171875</v>
      </c>
    </row>
    <row r="165" spans="3:5" x14ac:dyDescent="0.25">
      <c r="C165" s="1">
        <f>27323</f>
        <v>27323</v>
      </c>
      <c r="D165" s="1">
        <f t="shared" si="19"/>
        <v>81676</v>
      </c>
      <c r="E165" s="1">
        <f t="shared" si="20"/>
        <v>79.76171875</v>
      </c>
    </row>
    <row r="166" spans="3:5" x14ac:dyDescent="0.25">
      <c r="C166" s="1">
        <f>27464</f>
        <v>27464</v>
      </c>
      <c r="D166" s="1">
        <f t="shared" si="19"/>
        <v>81676</v>
      </c>
      <c r="E166" s="1">
        <f t="shared" si="20"/>
        <v>79.76171875</v>
      </c>
    </row>
    <row r="167" spans="3:5" x14ac:dyDescent="0.25">
      <c r="C167" s="1">
        <f>27632</f>
        <v>27632</v>
      </c>
      <c r="D167" s="1">
        <f t="shared" si="19"/>
        <v>81676</v>
      </c>
      <c r="E167" s="1">
        <f t="shared" si="20"/>
        <v>79.76171875</v>
      </c>
    </row>
    <row r="168" spans="3:5" x14ac:dyDescent="0.25">
      <c r="C168" s="1">
        <f>27762</f>
        <v>27762</v>
      </c>
      <c r="D168" s="1">
        <f t="shared" si="19"/>
        <v>81676</v>
      </c>
      <c r="E168" s="1">
        <f t="shared" si="20"/>
        <v>79.76171875</v>
      </c>
    </row>
    <row r="169" spans="3:5" x14ac:dyDescent="0.25">
      <c r="C169" s="1">
        <f>27923</f>
        <v>27923</v>
      </c>
      <c r="D169" s="1">
        <f t="shared" si="19"/>
        <v>81676</v>
      </c>
      <c r="E169" s="1">
        <f t="shared" si="20"/>
        <v>79.76171875</v>
      </c>
    </row>
    <row r="170" spans="3:5" x14ac:dyDescent="0.25">
      <c r="C170" s="1">
        <f>28079</f>
        <v>28079</v>
      </c>
      <c r="D170" s="1">
        <f t="shared" si="19"/>
        <v>81676</v>
      </c>
      <c r="E170" s="1">
        <f t="shared" si="20"/>
        <v>79.76171875</v>
      </c>
    </row>
    <row r="171" spans="3:5" x14ac:dyDescent="0.25">
      <c r="C171" s="1">
        <f>28223</f>
        <v>28223</v>
      </c>
      <c r="D171" s="1">
        <f t="shared" si="19"/>
        <v>81676</v>
      </c>
      <c r="E171" s="1">
        <f t="shared" si="20"/>
        <v>79.76171875</v>
      </c>
    </row>
    <row r="172" spans="3:5" x14ac:dyDescent="0.25">
      <c r="C172" s="1">
        <f>28372</f>
        <v>28372</v>
      </c>
      <c r="D172" s="1">
        <f t="shared" si="19"/>
        <v>81676</v>
      </c>
      <c r="E172" s="1">
        <f t="shared" si="20"/>
        <v>79.76171875</v>
      </c>
    </row>
    <row r="173" spans="3:5" x14ac:dyDescent="0.25">
      <c r="C173" s="1">
        <f>28537</f>
        <v>28537</v>
      </c>
      <c r="D173" s="1">
        <f t="shared" si="19"/>
        <v>81676</v>
      </c>
      <c r="E173" s="1">
        <f t="shared" si="20"/>
        <v>79.76171875</v>
      </c>
    </row>
    <row r="174" spans="3:5" x14ac:dyDescent="0.25">
      <c r="C174" s="1">
        <f>28701</f>
        <v>28701</v>
      </c>
      <c r="D174" s="1">
        <f t="shared" si="19"/>
        <v>81676</v>
      </c>
      <c r="E174" s="1">
        <f t="shared" si="20"/>
        <v>79.76171875</v>
      </c>
    </row>
    <row r="175" spans="3:5" x14ac:dyDescent="0.25">
      <c r="C175" s="1">
        <f>28840</f>
        <v>28840</v>
      </c>
      <c r="D175" s="1">
        <f t="shared" si="19"/>
        <v>81676</v>
      </c>
      <c r="E175" s="1">
        <f t="shared" si="20"/>
        <v>79.76171875</v>
      </c>
    </row>
    <row r="176" spans="3:5" x14ac:dyDescent="0.25">
      <c r="C176" s="1">
        <f>29019</f>
        <v>29019</v>
      </c>
      <c r="D176" s="1">
        <f t="shared" si="19"/>
        <v>81676</v>
      </c>
      <c r="E176" s="1">
        <f t="shared" si="20"/>
        <v>79.76171875</v>
      </c>
    </row>
    <row r="177" spans="3:5" x14ac:dyDescent="0.25">
      <c r="C177" s="1">
        <f>29153</f>
        <v>29153</v>
      </c>
      <c r="D177" s="1">
        <f t="shared" si="19"/>
        <v>81676</v>
      </c>
      <c r="E177" s="1">
        <f t="shared" si="20"/>
        <v>79.76171875</v>
      </c>
    </row>
    <row r="178" spans="3:5" x14ac:dyDescent="0.25">
      <c r="C178" s="1">
        <f>29325</f>
        <v>29325</v>
      </c>
      <c r="D178" s="1">
        <f t="shared" si="19"/>
        <v>81676</v>
      </c>
      <c r="E178" s="1">
        <f t="shared" si="20"/>
        <v>79.76171875</v>
      </c>
    </row>
    <row r="179" spans="3:5" x14ac:dyDescent="0.25">
      <c r="C179" s="1">
        <f>29453</f>
        <v>29453</v>
      </c>
      <c r="D179" s="1">
        <f t="shared" si="19"/>
        <v>81676</v>
      </c>
      <c r="E179" s="1">
        <f t="shared" si="20"/>
        <v>79.76171875</v>
      </c>
    </row>
    <row r="180" spans="3:5" x14ac:dyDescent="0.25">
      <c r="C180" s="1">
        <f>29610</f>
        <v>29610</v>
      </c>
      <c r="D180" s="1">
        <f t="shared" si="19"/>
        <v>81676</v>
      </c>
      <c r="E180" s="1">
        <f t="shared" si="20"/>
        <v>79.76171875</v>
      </c>
    </row>
    <row r="181" spans="3:5" x14ac:dyDescent="0.25">
      <c r="C181" s="1">
        <f>29749</f>
        <v>29749</v>
      </c>
      <c r="D181" s="1">
        <f t="shared" si="19"/>
        <v>81676</v>
      </c>
      <c r="E181" s="1">
        <f t="shared" si="20"/>
        <v>79.76171875</v>
      </c>
    </row>
    <row r="182" spans="3:5" x14ac:dyDescent="0.25">
      <c r="C182" s="1">
        <f>29947</f>
        <v>29947</v>
      </c>
      <c r="D182" s="1">
        <f t="shared" si="19"/>
        <v>81676</v>
      </c>
      <c r="E182" s="1">
        <f t="shared" si="20"/>
        <v>79.76171875</v>
      </c>
    </row>
    <row r="183" spans="3:5" x14ac:dyDescent="0.25">
      <c r="C183" s="1">
        <f>30143</f>
        <v>30143</v>
      </c>
      <c r="D183" s="1">
        <f>66128</f>
        <v>66128</v>
      </c>
      <c r="E183" s="1">
        <f>64.578125</f>
        <v>64.578125</v>
      </c>
    </row>
    <row r="184" spans="3:5" x14ac:dyDescent="0.25">
      <c r="C184" s="1">
        <f>30331</f>
        <v>30331</v>
      </c>
      <c r="D184" s="1">
        <f>66120</f>
        <v>66120</v>
      </c>
      <c r="E184" s="1">
        <f>64.5703125</f>
        <v>64.5703125</v>
      </c>
    </row>
    <row r="185" spans="3:5" x14ac:dyDescent="0.25">
      <c r="C185" s="1">
        <f>30519</f>
        <v>30519</v>
      </c>
      <c r="D185" s="1">
        <f>81712</f>
        <v>81712</v>
      </c>
      <c r="E185" s="1">
        <f>79.796875</f>
        <v>79.796875</v>
      </c>
    </row>
    <row r="186" spans="3:5" x14ac:dyDescent="0.25">
      <c r="C186" s="1">
        <f>30685</f>
        <v>30685</v>
      </c>
      <c r="D186" s="1">
        <f>81706</f>
        <v>81706</v>
      </c>
      <c r="E186" s="1">
        <f>79.791015625</f>
        <v>79.791015625</v>
      </c>
    </row>
    <row r="187" spans="3:5" x14ac:dyDescent="0.25">
      <c r="C187" s="1">
        <f>30846</f>
        <v>30846</v>
      </c>
      <c r="D187" s="1">
        <f>81738</f>
        <v>81738</v>
      </c>
      <c r="E187" s="1">
        <f>79.822265625</f>
        <v>79.822265625</v>
      </c>
    </row>
    <row r="188" spans="3:5" x14ac:dyDescent="0.25">
      <c r="C188" s="1">
        <f>31015</f>
        <v>31015</v>
      </c>
      <c r="D188" s="1">
        <f>81770</f>
        <v>81770</v>
      </c>
      <c r="E188" s="1">
        <f>79.853515625</f>
        <v>79.853515625</v>
      </c>
    </row>
    <row r="189" spans="3:5" x14ac:dyDescent="0.25">
      <c r="C189" s="1">
        <f>31183</f>
        <v>31183</v>
      </c>
      <c r="D189" s="1">
        <f>81798</f>
        <v>81798</v>
      </c>
      <c r="E189" s="1">
        <f>79.880859375</f>
        <v>79.880859375</v>
      </c>
    </row>
    <row r="190" spans="3:5" x14ac:dyDescent="0.25">
      <c r="C190" s="1">
        <f>31359</f>
        <v>31359</v>
      </c>
      <c r="D190" s="1">
        <f>81832</f>
        <v>81832</v>
      </c>
      <c r="E190" s="1">
        <f>79.9140625</f>
        <v>79.9140625</v>
      </c>
    </row>
    <row r="191" spans="3:5" x14ac:dyDescent="0.25">
      <c r="C191" s="1">
        <f>31540</f>
        <v>31540</v>
      </c>
      <c r="D191" s="1">
        <f>81864</f>
        <v>81864</v>
      </c>
      <c r="E191" s="1">
        <f>79.9453125</f>
        <v>79.9453125</v>
      </c>
    </row>
    <row r="192" spans="3:5" x14ac:dyDescent="0.25">
      <c r="C192" s="1">
        <f>31676</f>
        <v>31676</v>
      </c>
      <c r="D192" s="1">
        <f t="shared" ref="D192:D198" si="21">81882</f>
        <v>81882</v>
      </c>
      <c r="E192" s="1">
        <f t="shared" ref="E192:E198" si="22">79.962890625</f>
        <v>79.962890625</v>
      </c>
    </row>
    <row r="193" spans="3:5" x14ac:dyDescent="0.25">
      <c r="C193" s="1">
        <f>31841</f>
        <v>31841</v>
      </c>
      <c r="D193" s="1">
        <f t="shared" si="21"/>
        <v>81882</v>
      </c>
      <c r="E193" s="1">
        <f t="shared" si="22"/>
        <v>79.962890625</v>
      </c>
    </row>
    <row r="194" spans="3:5" x14ac:dyDescent="0.25">
      <c r="C194" s="1">
        <f>31992</f>
        <v>31992</v>
      </c>
      <c r="D194" s="1">
        <f t="shared" si="21"/>
        <v>81882</v>
      </c>
      <c r="E194" s="1">
        <f t="shared" si="22"/>
        <v>79.962890625</v>
      </c>
    </row>
    <row r="195" spans="3:5" x14ac:dyDescent="0.25">
      <c r="C195" s="1">
        <f>32151</f>
        <v>32151</v>
      </c>
      <c r="D195" s="1">
        <f t="shared" si="21"/>
        <v>81882</v>
      </c>
      <c r="E195" s="1">
        <f t="shared" si="22"/>
        <v>79.962890625</v>
      </c>
    </row>
    <row r="196" spans="3:5" x14ac:dyDescent="0.25">
      <c r="C196" s="1">
        <f>32336</f>
        <v>32336</v>
      </c>
      <c r="D196" s="1">
        <f t="shared" si="21"/>
        <v>81882</v>
      </c>
      <c r="E196" s="1">
        <f t="shared" si="22"/>
        <v>79.962890625</v>
      </c>
    </row>
    <row r="197" spans="3:5" x14ac:dyDescent="0.25">
      <c r="C197" s="1">
        <f>32522</f>
        <v>32522</v>
      </c>
      <c r="D197" s="1">
        <f t="shared" si="21"/>
        <v>81882</v>
      </c>
      <c r="E197" s="1">
        <f t="shared" si="22"/>
        <v>79.962890625</v>
      </c>
    </row>
    <row r="198" spans="3:5" x14ac:dyDescent="0.25">
      <c r="C198" s="1">
        <f>32678</f>
        <v>32678</v>
      </c>
      <c r="D198" s="1">
        <f t="shared" si="21"/>
        <v>81882</v>
      </c>
      <c r="E198" s="1">
        <f t="shared" si="22"/>
        <v>79.962890625</v>
      </c>
    </row>
    <row r="199" spans="3:5" x14ac:dyDescent="0.25">
      <c r="C199" s="1">
        <f>32823</f>
        <v>32823</v>
      </c>
      <c r="D199" s="1">
        <f>81886</f>
        <v>81886</v>
      </c>
      <c r="E199" s="1">
        <f>79.966796875</f>
        <v>79.966796875</v>
      </c>
    </row>
    <row r="200" spans="3:5" x14ac:dyDescent="0.25">
      <c r="C200" s="1">
        <f>32975</f>
        <v>32975</v>
      </c>
      <c r="D200" s="1">
        <f>65970</f>
        <v>65970</v>
      </c>
      <c r="E200" s="1">
        <f>64.423828125</f>
        <v>64.423828125</v>
      </c>
    </row>
    <row r="201" spans="3:5" x14ac:dyDescent="0.25">
      <c r="C201" s="1">
        <f>33133</f>
        <v>33133</v>
      </c>
      <c r="D201" s="1">
        <f>66000</f>
        <v>66000</v>
      </c>
      <c r="E201" s="1">
        <f>64.453125</f>
        <v>64.453125</v>
      </c>
    </row>
    <row r="202" spans="3:5" x14ac:dyDescent="0.25">
      <c r="C202" s="1">
        <f>33300</f>
        <v>33300</v>
      </c>
      <c r="D202" s="1">
        <f>81586</f>
        <v>81586</v>
      </c>
      <c r="E202" s="1">
        <f>79.673828125</f>
        <v>79.673828125</v>
      </c>
    </row>
    <row r="203" spans="3:5" x14ac:dyDescent="0.25">
      <c r="C203" s="1">
        <f>33471</f>
        <v>33471</v>
      </c>
      <c r="D203" s="1">
        <f>81626</f>
        <v>81626</v>
      </c>
      <c r="E203" s="1">
        <f>79.712890625</f>
        <v>79.712890625</v>
      </c>
    </row>
    <row r="204" spans="3:5" x14ac:dyDescent="0.25">
      <c r="C204" s="1">
        <f>33649</f>
        <v>33649</v>
      </c>
      <c r="D204" s="1">
        <f>81642</f>
        <v>81642</v>
      </c>
      <c r="E204" s="1">
        <f>79.728515625</f>
        <v>79.728515625</v>
      </c>
    </row>
    <row r="205" spans="3:5" x14ac:dyDescent="0.25">
      <c r="C205" s="1">
        <f>33794</f>
        <v>33794</v>
      </c>
      <c r="D205" s="1">
        <f>81656</f>
        <v>81656</v>
      </c>
      <c r="E205" s="1">
        <f>79.7421875</f>
        <v>79.7421875</v>
      </c>
    </row>
    <row r="206" spans="3:5" x14ac:dyDescent="0.25">
      <c r="C206" s="1">
        <f>33958</f>
        <v>33958</v>
      </c>
      <c r="D206" s="1">
        <f>81700</f>
        <v>81700</v>
      </c>
      <c r="E206" s="1">
        <f>79.78515625</f>
        <v>79.78515625</v>
      </c>
    </row>
    <row r="207" spans="3:5" x14ac:dyDescent="0.25">
      <c r="C207" s="1">
        <f>34104</f>
        <v>34104</v>
      </c>
      <c r="D207" s="1">
        <f>81742</f>
        <v>81742</v>
      </c>
      <c r="E207" s="1">
        <f>79.826171875</f>
        <v>79.826171875</v>
      </c>
    </row>
    <row r="208" spans="3:5" x14ac:dyDescent="0.25">
      <c r="C208" s="1">
        <f>34290</f>
        <v>34290</v>
      </c>
      <c r="D208" s="1">
        <f>81756</f>
        <v>81756</v>
      </c>
      <c r="E208" s="1">
        <f>79.83984375</f>
        <v>79.83984375</v>
      </c>
    </row>
    <row r="209" spans="3:5" x14ac:dyDescent="0.25">
      <c r="C209" s="1">
        <f>34458</f>
        <v>34458</v>
      </c>
      <c r="D209" s="1">
        <f>81802</f>
        <v>81802</v>
      </c>
      <c r="E209" s="1">
        <f>79.884765625</f>
        <v>79.884765625</v>
      </c>
    </row>
    <row r="210" spans="3:5" x14ac:dyDescent="0.25">
      <c r="C210" s="1">
        <f>34602</f>
        <v>34602</v>
      </c>
      <c r="D210" s="1">
        <f>81804</f>
        <v>81804</v>
      </c>
      <c r="E210" s="1">
        <f>79.88671875</f>
        <v>79.88671875</v>
      </c>
    </row>
    <row r="211" spans="3:5" x14ac:dyDescent="0.25">
      <c r="C211" s="1">
        <f>34769</f>
        <v>34769</v>
      </c>
      <c r="D211" s="1">
        <f>81804</f>
        <v>81804</v>
      </c>
      <c r="E211" s="1">
        <f>79.88671875</f>
        <v>79.88671875</v>
      </c>
    </row>
    <row r="212" spans="3:5" x14ac:dyDescent="0.25">
      <c r="C212" s="1">
        <f>34946</f>
        <v>34946</v>
      </c>
      <c r="D212" s="1">
        <f>81804</f>
        <v>81804</v>
      </c>
      <c r="E212" s="1">
        <f>79.88671875</f>
        <v>79.88671875</v>
      </c>
    </row>
    <row r="213" spans="3:5" x14ac:dyDescent="0.25">
      <c r="C213" s="1">
        <f>35099</f>
        <v>35099</v>
      </c>
      <c r="D213" s="1">
        <f>81806</f>
        <v>81806</v>
      </c>
      <c r="E213" s="1">
        <f>79.888671875</f>
        <v>79.888671875</v>
      </c>
    </row>
    <row r="214" spans="3:5" x14ac:dyDescent="0.25">
      <c r="C214" s="1">
        <f>35241</f>
        <v>35241</v>
      </c>
      <c r="D214" s="1">
        <f>81806</f>
        <v>81806</v>
      </c>
      <c r="E214" s="1">
        <f>79.888671875</f>
        <v>79.888671875</v>
      </c>
    </row>
    <row r="215" spans="3:5" x14ac:dyDescent="0.25">
      <c r="C215" s="1">
        <f>35402</f>
        <v>35402</v>
      </c>
      <c r="D215" s="1">
        <f>81806</f>
        <v>81806</v>
      </c>
      <c r="E215" s="1">
        <f>79.888671875</f>
        <v>79.888671875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2016-01-10T10:15:33Z</dcterms:modified>
</cp:coreProperties>
</file>