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High-end\NativeAndroidPropertycross\"/>
    </mc:Choice>
  </mc:AlternateContent>
  <bookViews>
    <workbookView xWindow="240" yWindow="96" windowWidth="11100" windowHeight="6708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218" i="2" l="1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B143" i="2"/>
  <c r="A143" i="2"/>
  <c r="E142" i="2"/>
  <c r="D142" i="2"/>
  <c r="C142" i="2"/>
  <c r="B142" i="2"/>
  <c r="A142" i="2"/>
  <c r="E141" i="2"/>
  <c r="D141" i="2"/>
  <c r="C141" i="2"/>
  <c r="B141" i="2"/>
  <c r="A141" i="2"/>
  <c r="E140" i="2"/>
  <c r="D140" i="2"/>
  <c r="C140" i="2"/>
  <c r="B140" i="2"/>
  <c r="A140" i="2"/>
  <c r="E139" i="2"/>
  <c r="D139" i="2"/>
  <c r="C139" i="2"/>
  <c r="B139" i="2"/>
  <c r="A139" i="2"/>
  <c r="E138" i="2"/>
  <c r="D138" i="2"/>
  <c r="C138" i="2"/>
  <c r="B138" i="2"/>
  <c r="A138" i="2"/>
  <c r="E137" i="2"/>
  <c r="D137" i="2"/>
  <c r="C137" i="2"/>
  <c r="B137" i="2"/>
  <c r="A137" i="2"/>
  <c r="E136" i="2"/>
  <c r="D136" i="2"/>
  <c r="C136" i="2"/>
  <c r="B136" i="2"/>
  <c r="A136" i="2"/>
  <c r="E135" i="2"/>
  <c r="D135" i="2"/>
  <c r="C135" i="2"/>
  <c r="B135" i="2"/>
  <c r="A135" i="2"/>
  <c r="E134" i="2"/>
  <c r="D134" i="2"/>
  <c r="C134" i="2"/>
  <c r="B134" i="2"/>
  <c r="A134" i="2"/>
  <c r="E133" i="2"/>
  <c r="D133" i="2"/>
  <c r="C133" i="2"/>
  <c r="B133" i="2"/>
  <c r="A133" i="2"/>
  <c r="E132" i="2"/>
  <c r="D132" i="2"/>
  <c r="C132" i="2"/>
  <c r="B132" i="2"/>
  <c r="A132" i="2"/>
  <c r="E131" i="2"/>
  <c r="D131" i="2"/>
  <c r="C131" i="2"/>
  <c r="B131" i="2"/>
  <c r="A131" i="2"/>
  <c r="E130" i="2"/>
  <c r="D130" i="2"/>
  <c r="C130" i="2"/>
  <c r="B130" i="2"/>
  <c r="A130" i="2"/>
  <c r="E129" i="2"/>
  <c r="D129" i="2"/>
  <c r="C129" i="2"/>
  <c r="B129" i="2"/>
  <c r="A129" i="2"/>
  <c r="E128" i="2"/>
  <c r="D128" i="2"/>
  <c r="C128" i="2"/>
  <c r="B128" i="2"/>
  <c r="A128" i="2"/>
  <c r="E127" i="2"/>
  <c r="D127" i="2"/>
  <c r="C127" i="2"/>
  <c r="B127" i="2"/>
  <c r="A127" i="2"/>
  <c r="E126" i="2"/>
  <c r="D126" i="2"/>
  <c r="C126" i="2"/>
  <c r="B126" i="2"/>
  <c r="A126" i="2"/>
  <c r="E125" i="2"/>
  <c r="D125" i="2"/>
  <c r="C125" i="2"/>
  <c r="B125" i="2"/>
  <c r="A125" i="2"/>
  <c r="E124" i="2"/>
  <c r="D124" i="2"/>
  <c r="C124" i="2"/>
  <c r="B124" i="2"/>
  <c r="A124" i="2"/>
  <c r="E123" i="2"/>
  <c r="D123" i="2"/>
  <c r="C123" i="2"/>
  <c r="B123" i="2"/>
  <c r="A123" i="2"/>
  <c r="E122" i="2"/>
  <c r="D122" i="2"/>
  <c r="C122" i="2"/>
  <c r="B122" i="2"/>
  <c r="A122" i="2"/>
  <c r="E121" i="2"/>
  <c r="D121" i="2"/>
  <c r="C121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I13" i="2" s="1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<sst xmlns="http://schemas.openxmlformats.org/spreadsheetml/2006/main" count="9" uniqueCount="9">
  <si>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</si>
  <si>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</si>
  <si>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</si>
  <si>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</si>
  <si>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239(142x)</t>
  </si>
  <si>
    <t>AVERAGE: 158(217x)</t>
  </si>
  <si>
    <t>begin avg</t>
  </si>
  <si>
    <t>max</t>
  </si>
  <si>
    <t>end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</si>
</sst>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Sheet1!$A$2:$A$143</c:f>
              <c:numCache>
                <c:formatCode>General</c:formatCode>
                <c:ptCount val="142"/>
                <c:pt idx="0">
                  <c:v>1287</c:v>
                </c:pt>
                <c:pt idx="1">
                  <c:v>1541</c:v>
                </c:pt>
                <c:pt idx="2">
                  <c:v>1758</c:v>
                </c:pt>
                <c:pt idx="3">
                  <c:v>1994</c:v>
                </c:pt>
                <c:pt idx="4">
                  <c:v>2241</c:v>
                </c:pt>
                <c:pt idx="5">
                  <c:v>2458</c:v>
                </c:pt>
                <c:pt idx="6">
                  <c:v>2681</c:v>
                </c:pt>
                <c:pt idx="7">
                  <c:v>2925</c:v>
                </c:pt>
                <c:pt idx="8">
                  <c:v>3164</c:v>
                </c:pt>
                <c:pt idx="9">
                  <c:v>3389</c:v>
                </c:pt>
                <c:pt idx="10">
                  <c:v>3652</c:v>
                </c:pt>
                <c:pt idx="11">
                  <c:v>3903</c:v>
                </c:pt>
                <c:pt idx="12">
                  <c:v>4167</c:v>
                </c:pt>
                <c:pt idx="13">
                  <c:v>4419</c:v>
                </c:pt>
                <c:pt idx="14">
                  <c:v>4710</c:v>
                </c:pt>
                <c:pt idx="15">
                  <c:v>4979</c:v>
                </c:pt>
                <c:pt idx="16">
                  <c:v>5277</c:v>
                </c:pt>
                <c:pt idx="17">
                  <c:v>5544</c:v>
                </c:pt>
                <c:pt idx="18">
                  <c:v>5801</c:v>
                </c:pt>
                <c:pt idx="19">
                  <c:v>6083</c:v>
                </c:pt>
                <c:pt idx="20">
                  <c:v>6340</c:v>
                </c:pt>
                <c:pt idx="21">
                  <c:v>6584</c:v>
                </c:pt>
                <c:pt idx="22">
                  <c:v>6803</c:v>
                </c:pt>
                <c:pt idx="23">
                  <c:v>7027</c:v>
                </c:pt>
                <c:pt idx="24">
                  <c:v>7253</c:v>
                </c:pt>
                <c:pt idx="25">
                  <c:v>7504</c:v>
                </c:pt>
                <c:pt idx="26">
                  <c:v>7725</c:v>
                </c:pt>
                <c:pt idx="27">
                  <c:v>7989</c:v>
                </c:pt>
                <c:pt idx="28">
                  <c:v>8225</c:v>
                </c:pt>
                <c:pt idx="29">
                  <c:v>8468</c:v>
                </c:pt>
                <c:pt idx="30">
                  <c:v>8701</c:v>
                </c:pt>
                <c:pt idx="31">
                  <c:v>8954</c:v>
                </c:pt>
                <c:pt idx="32">
                  <c:v>9203</c:v>
                </c:pt>
                <c:pt idx="33">
                  <c:v>9491</c:v>
                </c:pt>
                <c:pt idx="34">
                  <c:v>9709</c:v>
                </c:pt>
                <c:pt idx="35">
                  <c:v>9910</c:v>
                </c:pt>
                <c:pt idx="36">
                  <c:v>10140</c:v>
                </c:pt>
                <c:pt idx="37">
                  <c:v>10390</c:v>
                </c:pt>
                <c:pt idx="38">
                  <c:v>10622</c:v>
                </c:pt>
                <c:pt idx="39">
                  <c:v>10856</c:v>
                </c:pt>
                <c:pt idx="40">
                  <c:v>11089</c:v>
                </c:pt>
                <c:pt idx="41">
                  <c:v>11320</c:v>
                </c:pt>
                <c:pt idx="42">
                  <c:v>11530</c:v>
                </c:pt>
                <c:pt idx="43">
                  <c:v>11783</c:v>
                </c:pt>
                <c:pt idx="44">
                  <c:v>12029</c:v>
                </c:pt>
                <c:pt idx="45">
                  <c:v>12259</c:v>
                </c:pt>
                <c:pt idx="46">
                  <c:v>12484</c:v>
                </c:pt>
                <c:pt idx="47">
                  <c:v>12728</c:v>
                </c:pt>
                <c:pt idx="48">
                  <c:v>12988</c:v>
                </c:pt>
                <c:pt idx="49">
                  <c:v>13235</c:v>
                </c:pt>
                <c:pt idx="50">
                  <c:v>13474</c:v>
                </c:pt>
                <c:pt idx="51">
                  <c:v>13696</c:v>
                </c:pt>
                <c:pt idx="52">
                  <c:v>13923</c:v>
                </c:pt>
                <c:pt idx="53">
                  <c:v>14130</c:v>
                </c:pt>
                <c:pt idx="54">
                  <c:v>14382</c:v>
                </c:pt>
                <c:pt idx="55">
                  <c:v>14615</c:v>
                </c:pt>
                <c:pt idx="56">
                  <c:v>14851</c:v>
                </c:pt>
                <c:pt idx="57">
                  <c:v>15086</c:v>
                </c:pt>
                <c:pt idx="58">
                  <c:v>15353</c:v>
                </c:pt>
                <c:pt idx="59">
                  <c:v>15627</c:v>
                </c:pt>
                <c:pt idx="60">
                  <c:v>15851</c:v>
                </c:pt>
                <c:pt idx="61">
                  <c:v>16137</c:v>
                </c:pt>
                <c:pt idx="62">
                  <c:v>16390</c:v>
                </c:pt>
                <c:pt idx="63">
                  <c:v>16620</c:v>
                </c:pt>
                <c:pt idx="64">
                  <c:v>16872</c:v>
                </c:pt>
                <c:pt idx="65">
                  <c:v>17104</c:v>
                </c:pt>
                <c:pt idx="66">
                  <c:v>17326</c:v>
                </c:pt>
                <c:pt idx="67">
                  <c:v>17570</c:v>
                </c:pt>
                <c:pt idx="68">
                  <c:v>17821</c:v>
                </c:pt>
                <c:pt idx="69">
                  <c:v>18095</c:v>
                </c:pt>
                <c:pt idx="70">
                  <c:v>18396</c:v>
                </c:pt>
                <c:pt idx="71">
                  <c:v>18633</c:v>
                </c:pt>
                <c:pt idx="72">
                  <c:v>18882</c:v>
                </c:pt>
                <c:pt idx="73">
                  <c:v>19123</c:v>
                </c:pt>
                <c:pt idx="74">
                  <c:v>19340</c:v>
                </c:pt>
                <c:pt idx="75">
                  <c:v>19568</c:v>
                </c:pt>
                <c:pt idx="76">
                  <c:v>19806</c:v>
                </c:pt>
                <c:pt idx="77">
                  <c:v>20039</c:v>
                </c:pt>
                <c:pt idx="78">
                  <c:v>20292</c:v>
                </c:pt>
                <c:pt idx="79">
                  <c:v>20512</c:v>
                </c:pt>
                <c:pt idx="80">
                  <c:v>20743</c:v>
                </c:pt>
                <c:pt idx="81">
                  <c:v>21028</c:v>
                </c:pt>
                <c:pt idx="82">
                  <c:v>21309</c:v>
                </c:pt>
                <c:pt idx="83">
                  <c:v>21555</c:v>
                </c:pt>
                <c:pt idx="84">
                  <c:v>21814</c:v>
                </c:pt>
                <c:pt idx="85">
                  <c:v>22063</c:v>
                </c:pt>
                <c:pt idx="86">
                  <c:v>22303</c:v>
                </c:pt>
                <c:pt idx="87">
                  <c:v>22538</c:v>
                </c:pt>
                <c:pt idx="88">
                  <c:v>22782</c:v>
                </c:pt>
                <c:pt idx="89">
                  <c:v>23020</c:v>
                </c:pt>
                <c:pt idx="90">
                  <c:v>23257</c:v>
                </c:pt>
                <c:pt idx="91">
                  <c:v>23496</c:v>
                </c:pt>
                <c:pt idx="92">
                  <c:v>23742</c:v>
                </c:pt>
                <c:pt idx="93">
                  <c:v>23989</c:v>
                </c:pt>
                <c:pt idx="94">
                  <c:v>24236</c:v>
                </c:pt>
                <c:pt idx="95">
                  <c:v>24482</c:v>
                </c:pt>
                <c:pt idx="96">
                  <c:v>24703</c:v>
                </c:pt>
                <c:pt idx="97">
                  <c:v>24925</c:v>
                </c:pt>
                <c:pt idx="98">
                  <c:v>25173</c:v>
                </c:pt>
                <c:pt idx="99">
                  <c:v>25405</c:v>
                </c:pt>
                <c:pt idx="100">
                  <c:v>25620</c:v>
                </c:pt>
                <c:pt idx="101">
                  <c:v>25837</c:v>
                </c:pt>
                <c:pt idx="102">
                  <c:v>26051</c:v>
                </c:pt>
                <c:pt idx="103">
                  <c:v>26275</c:v>
                </c:pt>
                <c:pt idx="104">
                  <c:v>26516</c:v>
                </c:pt>
                <c:pt idx="105">
                  <c:v>26740</c:v>
                </c:pt>
                <c:pt idx="106">
                  <c:v>26979</c:v>
                </c:pt>
                <c:pt idx="107">
                  <c:v>27204</c:v>
                </c:pt>
                <c:pt idx="108">
                  <c:v>27437</c:v>
                </c:pt>
                <c:pt idx="109">
                  <c:v>27673</c:v>
                </c:pt>
                <c:pt idx="110">
                  <c:v>27886</c:v>
                </c:pt>
                <c:pt idx="111">
                  <c:v>28124</c:v>
                </c:pt>
                <c:pt idx="112">
                  <c:v>28387</c:v>
                </c:pt>
                <c:pt idx="113">
                  <c:v>28628</c:v>
                </c:pt>
                <c:pt idx="114">
                  <c:v>28861</c:v>
                </c:pt>
                <c:pt idx="115">
                  <c:v>29072</c:v>
                </c:pt>
                <c:pt idx="116">
                  <c:v>29292</c:v>
                </c:pt>
                <c:pt idx="117">
                  <c:v>29537</c:v>
                </c:pt>
                <c:pt idx="118">
                  <c:v>29768</c:v>
                </c:pt>
                <c:pt idx="119">
                  <c:v>30034</c:v>
                </c:pt>
                <c:pt idx="120">
                  <c:v>30303</c:v>
                </c:pt>
                <c:pt idx="121">
                  <c:v>30529</c:v>
                </c:pt>
                <c:pt idx="122">
                  <c:v>30776</c:v>
                </c:pt>
                <c:pt idx="123">
                  <c:v>31013</c:v>
                </c:pt>
                <c:pt idx="124">
                  <c:v>31244</c:v>
                </c:pt>
                <c:pt idx="125">
                  <c:v>31585</c:v>
                </c:pt>
                <c:pt idx="126">
                  <c:v>31823</c:v>
                </c:pt>
                <c:pt idx="127">
                  <c:v>32051</c:v>
                </c:pt>
                <c:pt idx="128">
                  <c:v>32290</c:v>
                </c:pt>
                <c:pt idx="129">
                  <c:v>32526</c:v>
                </c:pt>
                <c:pt idx="130">
                  <c:v>32764</c:v>
                </c:pt>
                <c:pt idx="131">
                  <c:v>33015</c:v>
                </c:pt>
                <c:pt idx="132">
                  <c:v>33254</c:v>
                </c:pt>
                <c:pt idx="133">
                  <c:v>33503</c:v>
                </c:pt>
                <c:pt idx="134">
                  <c:v>33727</c:v>
                </c:pt>
                <c:pt idx="135">
                  <c:v>33960</c:v>
                </c:pt>
                <c:pt idx="136">
                  <c:v>34186</c:v>
                </c:pt>
                <c:pt idx="137">
                  <c:v>34408</c:v>
                </c:pt>
                <c:pt idx="138">
                  <c:v>34652</c:v>
                </c:pt>
                <c:pt idx="139">
                  <c:v>34869</c:v>
                </c:pt>
                <c:pt idx="140">
                  <c:v>35092</c:v>
                </c:pt>
                <c:pt idx="141">
                  <c:v>35308</c:v>
                </c:pt>
              </c:numCache>
            </c:numRef>
          </c:cat>
          <c:val>
            <c:numRef>
              <c:f>Sheet1!$B$2:$B$143</c:f>
              <c:numCache>
                <c:formatCode>General</c:formatCode>
                <c:ptCount val="142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5</c:v>
                </c:pt>
                <c:pt idx="60">
                  <c:v>6</c:v>
                </c:pt>
                <c:pt idx="61">
                  <c:v>4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0</c:v>
                </c:pt>
                <c:pt idx="81">
                  <c:v>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4</c:v>
                </c:pt>
                <c:pt idx="121">
                  <c:v>0</c:v>
                </c:pt>
                <c:pt idx="122">
                  <c:v>5</c:v>
                </c:pt>
                <c:pt idx="123">
                  <c:v>2</c:v>
                </c:pt>
                <c:pt idx="124">
                  <c:v>3</c:v>
                </c:pt>
                <c:pt idx="125">
                  <c:v>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2</c:v>
                </c:pt>
                <c:pt idx="134">
                  <c:v>3</c:v>
                </c:pt>
                <c:pt idx="135">
                  <c:v>6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4646464"/>
        <c:axId val="-124648096"/>
      </c:lineChart>
      <c:catAx>
        <c:axId val="-12464646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24648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2464809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2464646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Sheet1!$C$2:$C$218</c:f>
              <c:numCache>
                <c:formatCode>General</c:formatCode>
                <c:ptCount val="217"/>
                <c:pt idx="0">
                  <c:v>1173</c:v>
                </c:pt>
                <c:pt idx="1">
                  <c:v>1316</c:v>
                </c:pt>
                <c:pt idx="2">
                  <c:v>1459</c:v>
                </c:pt>
                <c:pt idx="3">
                  <c:v>1588</c:v>
                </c:pt>
                <c:pt idx="4">
                  <c:v>1725</c:v>
                </c:pt>
                <c:pt idx="5">
                  <c:v>1872</c:v>
                </c:pt>
                <c:pt idx="6">
                  <c:v>2025</c:v>
                </c:pt>
                <c:pt idx="7">
                  <c:v>2155</c:v>
                </c:pt>
                <c:pt idx="8">
                  <c:v>2309</c:v>
                </c:pt>
                <c:pt idx="9">
                  <c:v>2443</c:v>
                </c:pt>
                <c:pt idx="10">
                  <c:v>2605</c:v>
                </c:pt>
                <c:pt idx="11">
                  <c:v>2800</c:v>
                </c:pt>
                <c:pt idx="12">
                  <c:v>2974</c:v>
                </c:pt>
                <c:pt idx="13">
                  <c:v>3107</c:v>
                </c:pt>
                <c:pt idx="14">
                  <c:v>3261</c:v>
                </c:pt>
                <c:pt idx="15">
                  <c:v>3410</c:v>
                </c:pt>
                <c:pt idx="16">
                  <c:v>3560</c:v>
                </c:pt>
                <c:pt idx="17">
                  <c:v>3714</c:v>
                </c:pt>
                <c:pt idx="18">
                  <c:v>3839</c:v>
                </c:pt>
                <c:pt idx="19">
                  <c:v>4002</c:v>
                </c:pt>
                <c:pt idx="20">
                  <c:v>4183</c:v>
                </c:pt>
                <c:pt idx="21">
                  <c:v>4388</c:v>
                </c:pt>
                <c:pt idx="22">
                  <c:v>4556</c:v>
                </c:pt>
                <c:pt idx="23">
                  <c:v>4741</c:v>
                </c:pt>
                <c:pt idx="24">
                  <c:v>4908</c:v>
                </c:pt>
                <c:pt idx="25">
                  <c:v>5142</c:v>
                </c:pt>
                <c:pt idx="26">
                  <c:v>5353</c:v>
                </c:pt>
                <c:pt idx="27">
                  <c:v>5548</c:v>
                </c:pt>
                <c:pt idx="28">
                  <c:v>5759</c:v>
                </c:pt>
                <c:pt idx="29">
                  <c:v>5902</c:v>
                </c:pt>
                <c:pt idx="30">
                  <c:v>6036</c:v>
                </c:pt>
                <c:pt idx="31">
                  <c:v>6192</c:v>
                </c:pt>
                <c:pt idx="32">
                  <c:v>6351</c:v>
                </c:pt>
                <c:pt idx="33">
                  <c:v>6537</c:v>
                </c:pt>
                <c:pt idx="34">
                  <c:v>6678</c:v>
                </c:pt>
                <c:pt idx="35">
                  <c:v>6826</c:v>
                </c:pt>
                <c:pt idx="36">
                  <c:v>6971</c:v>
                </c:pt>
                <c:pt idx="37">
                  <c:v>7135</c:v>
                </c:pt>
                <c:pt idx="38">
                  <c:v>7309</c:v>
                </c:pt>
                <c:pt idx="39">
                  <c:v>7469</c:v>
                </c:pt>
                <c:pt idx="40">
                  <c:v>7636</c:v>
                </c:pt>
                <c:pt idx="41">
                  <c:v>7812</c:v>
                </c:pt>
                <c:pt idx="42">
                  <c:v>7957</c:v>
                </c:pt>
                <c:pt idx="43">
                  <c:v>8097</c:v>
                </c:pt>
                <c:pt idx="44">
                  <c:v>8260</c:v>
                </c:pt>
                <c:pt idx="45">
                  <c:v>8406</c:v>
                </c:pt>
                <c:pt idx="46">
                  <c:v>8556</c:v>
                </c:pt>
                <c:pt idx="47">
                  <c:v>8727</c:v>
                </c:pt>
                <c:pt idx="48">
                  <c:v>8872</c:v>
                </c:pt>
                <c:pt idx="49">
                  <c:v>9027</c:v>
                </c:pt>
                <c:pt idx="50">
                  <c:v>9194</c:v>
                </c:pt>
                <c:pt idx="51">
                  <c:v>9379</c:v>
                </c:pt>
                <c:pt idx="52">
                  <c:v>9528</c:v>
                </c:pt>
                <c:pt idx="53">
                  <c:v>9655</c:v>
                </c:pt>
                <c:pt idx="54">
                  <c:v>9818</c:v>
                </c:pt>
                <c:pt idx="55">
                  <c:v>9957</c:v>
                </c:pt>
                <c:pt idx="56">
                  <c:v>10091</c:v>
                </c:pt>
                <c:pt idx="57">
                  <c:v>10234</c:v>
                </c:pt>
                <c:pt idx="58">
                  <c:v>10389</c:v>
                </c:pt>
                <c:pt idx="59">
                  <c:v>10553</c:v>
                </c:pt>
                <c:pt idx="60">
                  <c:v>10722</c:v>
                </c:pt>
                <c:pt idx="61">
                  <c:v>10879</c:v>
                </c:pt>
                <c:pt idx="62">
                  <c:v>11036</c:v>
                </c:pt>
                <c:pt idx="63">
                  <c:v>11199</c:v>
                </c:pt>
                <c:pt idx="64">
                  <c:v>11351</c:v>
                </c:pt>
                <c:pt idx="65">
                  <c:v>11483</c:v>
                </c:pt>
                <c:pt idx="66">
                  <c:v>11658</c:v>
                </c:pt>
                <c:pt idx="67">
                  <c:v>11820</c:v>
                </c:pt>
                <c:pt idx="68">
                  <c:v>11966</c:v>
                </c:pt>
                <c:pt idx="69">
                  <c:v>12100</c:v>
                </c:pt>
                <c:pt idx="70">
                  <c:v>12245</c:v>
                </c:pt>
                <c:pt idx="71">
                  <c:v>12377</c:v>
                </c:pt>
                <c:pt idx="72">
                  <c:v>12522</c:v>
                </c:pt>
                <c:pt idx="73">
                  <c:v>12687</c:v>
                </c:pt>
                <c:pt idx="74">
                  <c:v>12851</c:v>
                </c:pt>
                <c:pt idx="75">
                  <c:v>13014</c:v>
                </c:pt>
                <c:pt idx="76">
                  <c:v>13150</c:v>
                </c:pt>
                <c:pt idx="77">
                  <c:v>13295</c:v>
                </c:pt>
                <c:pt idx="78">
                  <c:v>13436</c:v>
                </c:pt>
                <c:pt idx="79">
                  <c:v>13593</c:v>
                </c:pt>
                <c:pt idx="80">
                  <c:v>13729</c:v>
                </c:pt>
                <c:pt idx="81">
                  <c:v>13888</c:v>
                </c:pt>
                <c:pt idx="82">
                  <c:v>14042</c:v>
                </c:pt>
                <c:pt idx="83">
                  <c:v>14193</c:v>
                </c:pt>
                <c:pt idx="84">
                  <c:v>14330</c:v>
                </c:pt>
                <c:pt idx="85">
                  <c:v>14495</c:v>
                </c:pt>
                <c:pt idx="86">
                  <c:v>14645</c:v>
                </c:pt>
                <c:pt idx="87">
                  <c:v>14813</c:v>
                </c:pt>
                <c:pt idx="88">
                  <c:v>14985</c:v>
                </c:pt>
                <c:pt idx="89">
                  <c:v>15146</c:v>
                </c:pt>
                <c:pt idx="90">
                  <c:v>15300</c:v>
                </c:pt>
                <c:pt idx="91">
                  <c:v>15481</c:v>
                </c:pt>
                <c:pt idx="92">
                  <c:v>15646</c:v>
                </c:pt>
                <c:pt idx="93">
                  <c:v>15816</c:v>
                </c:pt>
                <c:pt idx="94">
                  <c:v>15996</c:v>
                </c:pt>
                <c:pt idx="95">
                  <c:v>16173</c:v>
                </c:pt>
                <c:pt idx="96">
                  <c:v>16340</c:v>
                </c:pt>
                <c:pt idx="97">
                  <c:v>16501</c:v>
                </c:pt>
                <c:pt idx="98">
                  <c:v>16655</c:v>
                </c:pt>
                <c:pt idx="99">
                  <c:v>16810</c:v>
                </c:pt>
                <c:pt idx="100">
                  <c:v>16949</c:v>
                </c:pt>
                <c:pt idx="101">
                  <c:v>17104</c:v>
                </c:pt>
                <c:pt idx="102">
                  <c:v>17279</c:v>
                </c:pt>
                <c:pt idx="103">
                  <c:v>17459</c:v>
                </c:pt>
                <c:pt idx="104">
                  <c:v>17601</c:v>
                </c:pt>
                <c:pt idx="105">
                  <c:v>17762</c:v>
                </c:pt>
                <c:pt idx="106">
                  <c:v>17904</c:v>
                </c:pt>
                <c:pt idx="107">
                  <c:v>18061</c:v>
                </c:pt>
                <c:pt idx="108">
                  <c:v>18277</c:v>
                </c:pt>
                <c:pt idx="109">
                  <c:v>18435</c:v>
                </c:pt>
                <c:pt idx="110">
                  <c:v>18602</c:v>
                </c:pt>
                <c:pt idx="111">
                  <c:v>18765</c:v>
                </c:pt>
                <c:pt idx="112">
                  <c:v>18929</c:v>
                </c:pt>
                <c:pt idx="113">
                  <c:v>19100</c:v>
                </c:pt>
                <c:pt idx="114">
                  <c:v>19257</c:v>
                </c:pt>
                <c:pt idx="115">
                  <c:v>19426</c:v>
                </c:pt>
                <c:pt idx="116">
                  <c:v>19585</c:v>
                </c:pt>
                <c:pt idx="117">
                  <c:v>19740</c:v>
                </c:pt>
                <c:pt idx="118">
                  <c:v>19917</c:v>
                </c:pt>
                <c:pt idx="119">
                  <c:v>20067</c:v>
                </c:pt>
                <c:pt idx="120">
                  <c:v>20218</c:v>
                </c:pt>
                <c:pt idx="121">
                  <c:v>20371</c:v>
                </c:pt>
                <c:pt idx="122">
                  <c:v>20550</c:v>
                </c:pt>
                <c:pt idx="123">
                  <c:v>20710</c:v>
                </c:pt>
                <c:pt idx="124">
                  <c:v>20874</c:v>
                </c:pt>
                <c:pt idx="125">
                  <c:v>21032</c:v>
                </c:pt>
                <c:pt idx="126">
                  <c:v>21188</c:v>
                </c:pt>
                <c:pt idx="127">
                  <c:v>21325</c:v>
                </c:pt>
                <c:pt idx="128">
                  <c:v>21494</c:v>
                </c:pt>
                <c:pt idx="129">
                  <c:v>21670</c:v>
                </c:pt>
                <c:pt idx="130">
                  <c:v>21818</c:v>
                </c:pt>
                <c:pt idx="131">
                  <c:v>21974</c:v>
                </c:pt>
                <c:pt idx="132">
                  <c:v>22146</c:v>
                </c:pt>
                <c:pt idx="133">
                  <c:v>22315</c:v>
                </c:pt>
                <c:pt idx="134">
                  <c:v>22461</c:v>
                </c:pt>
                <c:pt idx="135">
                  <c:v>22624</c:v>
                </c:pt>
                <c:pt idx="136">
                  <c:v>22783</c:v>
                </c:pt>
                <c:pt idx="137">
                  <c:v>22929</c:v>
                </c:pt>
                <c:pt idx="138">
                  <c:v>23094</c:v>
                </c:pt>
                <c:pt idx="139">
                  <c:v>23257</c:v>
                </c:pt>
                <c:pt idx="140">
                  <c:v>23428</c:v>
                </c:pt>
                <c:pt idx="141">
                  <c:v>23591</c:v>
                </c:pt>
                <c:pt idx="142">
                  <c:v>23734</c:v>
                </c:pt>
                <c:pt idx="143">
                  <c:v>23925</c:v>
                </c:pt>
                <c:pt idx="144">
                  <c:v>24093</c:v>
                </c:pt>
                <c:pt idx="145">
                  <c:v>24291</c:v>
                </c:pt>
                <c:pt idx="146">
                  <c:v>24461</c:v>
                </c:pt>
                <c:pt idx="147">
                  <c:v>24613</c:v>
                </c:pt>
                <c:pt idx="148">
                  <c:v>24774</c:v>
                </c:pt>
                <c:pt idx="149">
                  <c:v>24921</c:v>
                </c:pt>
                <c:pt idx="150">
                  <c:v>25100</c:v>
                </c:pt>
                <c:pt idx="151">
                  <c:v>25241</c:v>
                </c:pt>
                <c:pt idx="152">
                  <c:v>25394</c:v>
                </c:pt>
                <c:pt idx="153">
                  <c:v>25560</c:v>
                </c:pt>
                <c:pt idx="154">
                  <c:v>25706</c:v>
                </c:pt>
                <c:pt idx="155">
                  <c:v>25889</c:v>
                </c:pt>
                <c:pt idx="156">
                  <c:v>26043</c:v>
                </c:pt>
                <c:pt idx="157">
                  <c:v>26190</c:v>
                </c:pt>
                <c:pt idx="158">
                  <c:v>26352</c:v>
                </c:pt>
                <c:pt idx="159">
                  <c:v>26522</c:v>
                </c:pt>
                <c:pt idx="160">
                  <c:v>26699</c:v>
                </c:pt>
                <c:pt idx="161">
                  <c:v>26847</c:v>
                </c:pt>
                <c:pt idx="162">
                  <c:v>26999</c:v>
                </c:pt>
                <c:pt idx="163">
                  <c:v>27156</c:v>
                </c:pt>
                <c:pt idx="164">
                  <c:v>27334</c:v>
                </c:pt>
                <c:pt idx="165">
                  <c:v>27516</c:v>
                </c:pt>
                <c:pt idx="166">
                  <c:v>27670</c:v>
                </c:pt>
                <c:pt idx="167">
                  <c:v>27809</c:v>
                </c:pt>
                <c:pt idx="168">
                  <c:v>27959</c:v>
                </c:pt>
                <c:pt idx="169">
                  <c:v>28116</c:v>
                </c:pt>
                <c:pt idx="170">
                  <c:v>28272</c:v>
                </c:pt>
                <c:pt idx="171">
                  <c:v>28412</c:v>
                </c:pt>
                <c:pt idx="172">
                  <c:v>28558</c:v>
                </c:pt>
                <c:pt idx="173">
                  <c:v>28719</c:v>
                </c:pt>
                <c:pt idx="174">
                  <c:v>28871</c:v>
                </c:pt>
                <c:pt idx="175">
                  <c:v>29022</c:v>
                </c:pt>
                <c:pt idx="176">
                  <c:v>29155</c:v>
                </c:pt>
                <c:pt idx="177">
                  <c:v>29309</c:v>
                </c:pt>
                <c:pt idx="178">
                  <c:v>29467</c:v>
                </c:pt>
                <c:pt idx="179">
                  <c:v>29630</c:v>
                </c:pt>
                <c:pt idx="180">
                  <c:v>29783</c:v>
                </c:pt>
                <c:pt idx="181">
                  <c:v>29936</c:v>
                </c:pt>
                <c:pt idx="182">
                  <c:v>30133</c:v>
                </c:pt>
                <c:pt idx="183">
                  <c:v>30331</c:v>
                </c:pt>
                <c:pt idx="184">
                  <c:v>30483</c:v>
                </c:pt>
                <c:pt idx="185">
                  <c:v>30642</c:v>
                </c:pt>
                <c:pt idx="186">
                  <c:v>30777</c:v>
                </c:pt>
                <c:pt idx="187">
                  <c:v>30935</c:v>
                </c:pt>
                <c:pt idx="188">
                  <c:v>31117</c:v>
                </c:pt>
                <c:pt idx="189">
                  <c:v>31287</c:v>
                </c:pt>
                <c:pt idx="190">
                  <c:v>31428</c:v>
                </c:pt>
                <c:pt idx="191">
                  <c:v>31589</c:v>
                </c:pt>
                <c:pt idx="192">
                  <c:v>31760</c:v>
                </c:pt>
                <c:pt idx="193">
                  <c:v>31923</c:v>
                </c:pt>
                <c:pt idx="194">
                  <c:v>32067</c:v>
                </c:pt>
                <c:pt idx="195">
                  <c:v>32237</c:v>
                </c:pt>
                <c:pt idx="196">
                  <c:v>32394</c:v>
                </c:pt>
                <c:pt idx="197">
                  <c:v>32551</c:v>
                </c:pt>
                <c:pt idx="198">
                  <c:v>32694</c:v>
                </c:pt>
                <c:pt idx="199">
                  <c:v>32871</c:v>
                </c:pt>
                <c:pt idx="200">
                  <c:v>33009</c:v>
                </c:pt>
                <c:pt idx="201">
                  <c:v>33180</c:v>
                </c:pt>
                <c:pt idx="202">
                  <c:v>33335</c:v>
                </c:pt>
                <c:pt idx="203">
                  <c:v>33486</c:v>
                </c:pt>
                <c:pt idx="204">
                  <c:v>33631</c:v>
                </c:pt>
                <c:pt idx="205">
                  <c:v>33806</c:v>
                </c:pt>
                <c:pt idx="206">
                  <c:v>33966</c:v>
                </c:pt>
                <c:pt idx="207">
                  <c:v>34141</c:v>
                </c:pt>
                <c:pt idx="208">
                  <c:v>34307</c:v>
                </c:pt>
                <c:pt idx="209">
                  <c:v>34480</c:v>
                </c:pt>
                <c:pt idx="210">
                  <c:v>34644</c:v>
                </c:pt>
                <c:pt idx="211">
                  <c:v>34766</c:v>
                </c:pt>
                <c:pt idx="212">
                  <c:v>34936</c:v>
                </c:pt>
                <c:pt idx="213">
                  <c:v>35081</c:v>
                </c:pt>
                <c:pt idx="214">
                  <c:v>35248</c:v>
                </c:pt>
                <c:pt idx="215">
                  <c:v>35385</c:v>
                </c:pt>
                <c:pt idx="216">
                  <c:v>35551</c:v>
                </c:pt>
              </c:numCache>
            </c:numRef>
          </c:cat>
          <c:val>
            <c:numRef>
              <c:f>Sheet1!$E$2:$E$218</c:f>
              <c:numCache>
                <c:formatCode>General</c:formatCode>
                <c:ptCount val="217"/>
                <c:pt idx="0">
                  <c:v>5.775390625</c:v>
                </c:pt>
                <c:pt idx="1">
                  <c:v>57.11328125</c:v>
                </c:pt>
                <c:pt idx="2">
                  <c:v>57.287109375</c:v>
                </c:pt>
                <c:pt idx="3">
                  <c:v>57.287109375</c:v>
                </c:pt>
                <c:pt idx="4">
                  <c:v>57.287109375</c:v>
                </c:pt>
                <c:pt idx="5">
                  <c:v>72.49609375</c:v>
                </c:pt>
                <c:pt idx="6">
                  <c:v>72.49609375</c:v>
                </c:pt>
                <c:pt idx="7">
                  <c:v>72.49609375</c:v>
                </c:pt>
                <c:pt idx="8">
                  <c:v>72.49609375</c:v>
                </c:pt>
                <c:pt idx="9">
                  <c:v>72.5166015625</c:v>
                </c:pt>
                <c:pt idx="10">
                  <c:v>72.5458984375</c:v>
                </c:pt>
                <c:pt idx="11">
                  <c:v>72.5869140625</c:v>
                </c:pt>
                <c:pt idx="12">
                  <c:v>72.5869140625</c:v>
                </c:pt>
                <c:pt idx="13">
                  <c:v>72.5869140625</c:v>
                </c:pt>
                <c:pt idx="14">
                  <c:v>72.5869140625</c:v>
                </c:pt>
                <c:pt idx="15">
                  <c:v>72.5986328125</c:v>
                </c:pt>
                <c:pt idx="16">
                  <c:v>72.5986328125</c:v>
                </c:pt>
                <c:pt idx="17">
                  <c:v>72.5986328125</c:v>
                </c:pt>
                <c:pt idx="18">
                  <c:v>72.5986328125</c:v>
                </c:pt>
                <c:pt idx="19">
                  <c:v>72.5986328125</c:v>
                </c:pt>
                <c:pt idx="20">
                  <c:v>72.5986328125</c:v>
                </c:pt>
                <c:pt idx="21">
                  <c:v>72.5986328125</c:v>
                </c:pt>
                <c:pt idx="22">
                  <c:v>72.5986328125</c:v>
                </c:pt>
                <c:pt idx="23">
                  <c:v>72.5986328125</c:v>
                </c:pt>
                <c:pt idx="24">
                  <c:v>72.5966796875</c:v>
                </c:pt>
                <c:pt idx="25">
                  <c:v>72.5966796875</c:v>
                </c:pt>
                <c:pt idx="26">
                  <c:v>72.5966796875</c:v>
                </c:pt>
                <c:pt idx="27">
                  <c:v>72.5927734375</c:v>
                </c:pt>
                <c:pt idx="28">
                  <c:v>72.5927734375</c:v>
                </c:pt>
                <c:pt idx="29">
                  <c:v>72.5888671875</c:v>
                </c:pt>
                <c:pt idx="30">
                  <c:v>72.5888671875</c:v>
                </c:pt>
                <c:pt idx="31">
                  <c:v>72.775390625</c:v>
                </c:pt>
                <c:pt idx="32">
                  <c:v>74.44140625</c:v>
                </c:pt>
                <c:pt idx="33">
                  <c:v>91.0634765625</c:v>
                </c:pt>
                <c:pt idx="34">
                  <c:v>62.029296875</c:v>
                </c:pt>
                <c:pt idx="35">
                  <c:v>62.029296875</c:v>
                </c:pt>
                <c:pt idx="36">
                  <c:v>77.2568359375</c:v>
                </c:pt>
                <c:pt idx="37">
                  <c:v>77.455078125</c:v>
                </c:pt>
                <c:pt idx="38">
                  <c:v>77.455078125</c:v>
                </c:pt>
                <c:pt idx="39">
                  <c:v>77.455078125</c:v>
                </c:pt>
                <c:pt idx="40">
                  <c:v>77.455078125</c:v>
                </c:pt>
                <c:pt idx="41">
                  <c:v>77.703125</c:v>
                </c:pt>
                <c:pt idx="42">
                  <c:v>78.03125</c:v>
                </c:pt>
                <c:pt idx="43">
                  <c:v>78.060546875</c:v>
                </c:pt>
                <c:pt idx="44">
                  <c:v>78.060546875</c:v>
                </c:pt>
                <c:pt idx="45">
                  <c:v>78.060546875</c:v>
                </c:pt>
                <c:pt idx="46">
                  <c:v>78.060546875</c:v>
                </c:pt>
                <c:pt idx="47">
                  <c:v>78.060546875</c:v>
                </c:pt>
                <c:pt idx="48">
                  <c:v>78.060546875</c:v>
                </c:pt>
                <c:pt idx="49">
                  <c:v>78.060546875</c:v>
                </c:pt>
                <c:pt idx="50">
                  <c:v>78.060546875</c:v>
                </c:pt>
                <c:pt idx="51">
                  <c:v>78.0615234375</c:v>
                </c:pt>
                <c:pt idx="52">
                  <c:v>78.291015625</c:v>
                </c:pt>
                <c:pt idx="53">
                  <c:v>48.5927734375</c:v>
                </c:pt>
                <c:pt idx="54">
                  <c:v>48.5927734375</c:v>
                </c:pt>
                <c:pt idx="55">
                  <c:v>48.5927734375</c:v>
                </c:pt>
                <c:pt idx="56">
                  <c:v>48.5966796875</c:v>
                </c:pt>
                <c:pt idx="57">
                  <c:v>48.5966796875</c:v>
                </c:pt>
                <c:pt idx="58">
                  <c:v>48.5966796875</c:v>
                </c:pt>
                <c:pt idx="59">
                  <c:v>48.5966796875</c:v>
                </c:pt>
                <c:pt idx="60">
                  <c:v>48.5966796875</c:v>
                </c:pt>
                <c:pt idx="61">
                  <c:v>48.5966796875</c:v>
                </c:pt>
                <c:pt idx="62">
                  <c:v>48.5966796875</c:v>
                </c:pt>
                <c:pt idx="63">
                  <c:v>48.5966796875</c:v>
                </c:pt>
                <c:pt idx="64">
                  <c:v>48.5966796875</c:v>
                </c:pt>
                <c:pt idx="65">
                  <c:v>48.5966796875</c:v>
                </c:pt>
                <c:pt idx="66">
                  <c:v>48.5966796875</c:v>
                </c:pt>
                <c:pt idx="67">
                  <c:v>48.5966796875</c:v>
                </c:pt>
                <c:pt idx="68">
                  <c:v>63.7880859375</c:v>
                </c:pt>
                <c:pt idx="69">
                  <c:v>79.1435546875</c:v>
                </c:pt>
                <c:pt idx="70">
                  <c:v>79.1435546875</c:v>
                </c:pt>
                <c:pt idx="71">
                  <c:v>79.1435546875</c:v>
                </c:pt>
                <c:pt idx="72">
                  <c:v>79.1435546875</c:v>
                </c:pt>
                <c:pt idx="73">
                  <c:v>79.1435546875</c:v>
                </c:pt>
                <c:pt idx="74">
                  <c:v>79.1435546875</c:v>
                </c:pt>
                <c:pt idx="75">
                  <c:v>79.1435546875</c:v>
                </c:pt>
                <c:pt idx="76">
                  <c:v>79.1435546875</c:v>
                </c:pt>
                <c:pt idx="77">
                  <c:v>79.1435546875</c:v>
                </c:pt>
                <c:pt idx="78">
                  <c:v>79.1435546875</c:v>
                </c:pt>
                <c:pt idx="79">
                  <c:v>79.1435546875</c:v>
                </c:pt>
                <c:pt idx="80">
                  <c:v>79.1435546875</c:v>
                </c:pt>
                <c:pt idx="81">
                  <c:v>79.1435546875</c:v>
                </c:pt>
                <c:pt idx="82">
                  <c:v>79.1435546875</c:v>
                </c:pt>
                <c:pt idx="83">
                  <c:v>79.1435546875</c:v>
                </c:pt>
                <c:pt idx="84">
                  <c:v>79.1435546875</c:v>
                </c:pt>
                <c:pt idx="85">
                  <c:v>79.1435546875</c:v>
                </c:pt>
                <c:pt idx="86">
                  <c:v>79.1435546875</c:v>
                </c:pt>
                <c:pt idx="87">
                  <c:v>79.1533203125</c:v>
                </c:pt>
                <c:pt idx="88">
                  <c:v>78.9501953125</c:v>
                </c:pt>
                <c:pt idx="89">
                  <c:v>78.9716796875</c:v>
                </c:pt>
                <c:pt idx="90">
                  <c:v>79.0986328125</c:v>
                </c:pt>
                <c:pt idx="91">
                  <c:v>79.3388671875</c:v>
                </c:pt>
                <c:pt idx="92">
                  <c:v>79.5986328125</c:v>
                </c:pt>
                <c:pt idx="93">
                  <c:v>79.6669921875</c:v>
                </c:pt>
                <c:pt idx="94">
                  <c:v>79.6806640625</c:v>
                </c:pt>
                <c:pt idx="95">
                  <c:v>79.6982421875</c:v>
                </c:pt>
                <c:pt idx="96">
                  <c:v>79.7158203125</c:v>
                </c:pt>
                <c:pt idx="97">
                  <c:v>79.7275390625</c:v>
                </c:pt>
                <c:pt idx="98">
                  <c:v>79.7275390625</c:v>
                </c:pt>
                <c:pt idx="99">
                  <c:v>79.7275390625</c:v>
                </c:pt>
                <c:pt idx="100">
                  <c:v>79.7275390625</c:v>
                </c:pt>
                <c:pt idx="101">
                  <c:v>79.7275390625</c:v>
                </c:pt>
                <c:pt idx="102">
                  <c:v>79.7275390625</c:v>
                </c:pt>
                <c:pt idx="103">
                  <c:v>79.7275390625</c:v>
                </c:pt>
                <c:pt idx="104">
                  <c:v>79.7275390625</c:v>
                </c:pt>
                <c:pt idx="105">
                  <c:v>79.7275390625</c:v>
                </c:pt>
                <c:pt idx="106">
                  <c:v>79.7314453125</c:v>
                </c:pt>
                <c:pt idx="107">
                  <c:v>79.3134765625</c:v>
                </c:pt>
                <c:pt idx="108">
                  <c:v>79.3134765625</c:v>
                </c:pt>
                <c:pt idx="109">
                  <c:v>79.3232421875</c:v>
                </c:pt>
                <c:pt idx="110">
                  <c:v>79.2880859375</c:v>
                </c:pt>
                <c:pt idx="111">
                  <c:v>79.2548828125</c:v>
                </c:pt>
                <c:pt idx="112">
                  <c:v>79.2314453125</c:v>
                </c:pt>
                <c:pt idx="113">
                  <c:v>79.2158203125</c:v>
                </c:pt>
                <c:pt idx="114">
                  <c:v>79.2177734375</c:v>
                </c:pt>
                <c:pt idx="115">
                  <c:v>79.2236328125</c:v>
                </c:pt>
                <c:pt idx="116">
                  <c:v>79.2255859375</c:v>
                </c:pt>
                <c:pt idx="117">
                  <c:v>79.2255859375</c:v>
                </c:pt>
                <c:pt idx="118">
                  <c:v>79.2255859375</c:v>
                </c:pt>
                <c:pt idx="119">
                  <c:v>79.2255859375</c:v>
                </c:pt>
                <c:pt idx="120">
                  <c:v>79.2255859375</c:v>
                </c:pt>
                <c:pt idx="121">
                  <c:v>79.2255859375</c:v>
                </c:pt>
                <c:pt idx="122">
                  <c:v>79.2255859375</c:v>
                </c:pt>
                <c:pt idx="123">
                  <c:v>79.2255859375</c:v>
                </c:pt>
                <c:pt idx="124">
                  <c:v>79.2294921875</c:v>
                </c:pt>
                <c:pt idx="125">
                  <c:v>49.0244140625</c:v>
                </c:pt>
                <c:pt idx="126">
                  <c:v>49.0712890625</c:v>
                </c:pt>
                <c:pt idx="127">
                  <c:v>49.0712890625</c:v>
                </c:pt>
                <c:pt idx="128">
                  <c:v>64.2802734375</c:v>
                </c:pt>
                <c:pt idx="129">
                  <c:v>64.2802734375</c:v>
                </c:pt>
                <c:pt idx="130">
                  <c:v>64.2802734375</c:v>
                </c:pt>
                <c:pt idx="131">
                  <c:v>64.2802734375</c:v>
                </c:pt>
                <c:pt idx="132">
                  <c:v>64.2802734375</c:v>
                </c:pt>
                <c:pt idx="133">
                  <c:v>79.4638671875</c:v>
                </c:pt>
                <c:pt idx="134">
                  <c:v>79.4580078125</c:v>
                </c:pt>
                <c:pt idx="135">
                  <c:v>79.4580078125</c:v>
                </c:pt>
                <c:pt idx="136">
                  <c:v>79.4580078125</c:v>
                </c:pt>
                <c:pt idx="137">
                  <c:v>79.4580078125</c:v>
                </c:pt>
                <c:pt idx="138">
                  <c:v>79.4580078125</c:v>
                </c:pt>
                <c:pt idx="139">
                  <c:v>79.4580078125</c:v>
                </c:pt>
                <c:pt idx="140">
                  <c:v>79.4580078125</c:v>
                </c:pt>
                <c:pt idx="141">
                  <c:v>79.4580078125</c:v>
                </c:pt>
                <c:pt idx="142">
                  <c:v>79.4580078125</c:v>
                </c:pt>
                <c:pt idx="143">
                  <c:v>79.4580078125</c:v>
                </c:pt>
                <c:pt idx="144">
                  <c:v>49.416015625</c:v>
                </c:pt>
                <c:pt idx="145">
                  <c:v>49.416015625</c:v>
                </c:pt>
                <c:pt idx="146">
                  <c:v>49.416015625</c:v>
                </c:pt>
                <c:pt idx="147">
                  <c:v>49.416015625</c:v>
                </c:pt>
                <c:pt idx="148">
                  <c:v>49.416015625</c:v>
                </c:pt>
                <c:pt idx="149">
                  <c:v>49.416015625</c:v>
                </c:pt>
                <c:pt idx="150">
                  <c:v>49.416015625</c:v>
                </c:pt>
                <c:pt idx="151">
                  <c:v>49.416015625</c:v>
                </c:pt>
                <c:pt idx="152">
                  <c:v>49.416015625</c:v>
                </c:pt>
                <c:pt idx="153">
                  <c:v>49.416015625</c:v>
                </c:pt>
                <c:pt idx="154">
                  <c:v>49.416015625</c:v>
                </c:pt>
                <c:pt idx="155">
                  <c:v>49.416015625</c:v>
                </c:pt>
                <c:pt idx="156">
                  <c:v>49.416015625</c:v>
                </c:pt>
                <c:pt idx="157">
                  <c:v>49.416015625</c:v>
                </c:pt>
                <c:pt idx="158">
                  <c:v>49.416015625</c:v>
                </c:pt>
                <c:pt idx="159">
                  <c:v>49.416015625</c:v>
                </c:pt>
                <c:pt idx="160">
                  <c:v>49.416015625</c:v>
                </c:pt>
                <c:pt idx="161">
                  <c:v>64.623046875</c:v>
                </c:pt>
                <c:pt idx="162">
                  <c:v>79.833984375</c:v>
                </c:pt>
                <c:pt idx="163">
                  <c:v>79.857421875</c:v>
                </c:pt>
                <c:pt idx="164">
                  <c:v>79.857421875</c:v>
                </c:pt>
                <c:pt idx="165">
                  <c:v>79.857421875</c:v>
                </c:pt>
                <c:pt idx="166">
                  <c:v>79.857421875</c:v>
                </c:pt>
                <c:pt idx="167">
                  <c:v>79.857421875</c:v>
                </c:pt>
                <c:pt idx="168">
                  <c:v>79.857421875</c:v>
                </c:pt>
                <c:pt idx="169">
                  <c:v>79.857421875</c:v>
                </c:pt>
                <c:pt idx="170">
                  <c:v>79.857421875</c:v>
                </c:pt>
                <c:pt idx="171">
                  <c:v>79.857421875</c:v>
                </c:pt>
                <c:pt idx="172">
                  <c:v>79.857421875</c:v>
                </c:pt>
                <c:pt idx="173">
                  <c:v>79.857421875</c:v>
                </c:pt>
                <c:pt idx="174">
                  <c:v>79.857421875</c:v>
                </c:pt>
                <c:pt idx="175">
                  <c:v>79.857421875</c:v>
                </c:pt>
                <c:pt idx="176">
                  <c:v>79.857421875</c:v>
                </c:pt>
                <c:pt idx="177">
                  <c:v>79.857421875</c:v>
                </c:pt>
                <c:pt idx="178">
                  <c:v>79.857421875</c:v>
                </c:pt>
                <c:pt idx="179">
                  <c:v>79.857421875</c:v>
                </c:pt>
                <c:pt idx="180">
                  <c:v>79.857421875</c:v>
                </c:pt>
                <c:pt idx="181">
                  <c:v>79.857421875</c:v>
                </c:pt>
                <c:pt idx="182">
                  <c:v>79.857421875</c:v>
                </c:pt>
                <c:pt idx="183">
                  <c:v>79.470703125</c:v>
                </c:pt>
                <c:pt idx="184">
                  <c:v>79.47265625</c:v>
                </c:pt>
                <c:pt idx="185">
                  <c:v>79.509765625</c:v>
                </c:pt>
                <c:pt idx="186">
                  <c:v>79.533203125</c:v>
                </c:pt>
                <c:pt idx="187">
                  <c:v>79.55859375</c:v>
                </c:pt>
                <c:pt idx="188">
                  <c:v>79.587890625</c:v>
                </c:pt>
                <c:pt idx="189">
                  <c:v>79.626953125</c:v>
                </c:pt>
                <c:pt idx="190">
                  <c:v>79.650390625</c:v>
                </c:pt>
                <c:pt idx="191">
                  <c:v>79.67578125</c:v>
                </c:pt>
                <c:pt idx="192">
                  <c:v>79.705078125</c:v>
                </c:pt>
                <c:pt idx="193">
                  <c:v>79.705078125</c:v>
                </c:pt>
                <c:pt idx="194">
                  <c:v>79.705078125</c:v>
                </c:pt>
                <c:pt idx="195">
                  <c:v>79.705078125</c:v>
                </c:pt>
                <c:pt idx="196">
                  <c:v>79.705078125</c:v>
                </c:pt>
                <c:pt idx="197">
                  <c:v>79.705078125</c:v>
                </c:pt>
                <c:pt idx="198">
                  <c:v>79.705078125</c:v>
                </c:pt>
                <c:pt idx="199">
                  <c:v>79.705078125</c:v>
                </c:pt>
                <c:pt idx="200">
                  <c:v>79.705078125</c:v>
                </c:pt>
                <c:pt idx="201">
                  <c:v>79.7265625</c:v>
                </c:pt>
                <c:pt idx="202">
                  <c:v>79.7421875</c:v>
                </c:pt>
                <c:pt idx="203">
                  <c:v>79.75390625</c:v>
                </c:pt>
                <c:pt idx="204">
                  <c:v>79.787109375</c:v>
                </c:pt>
                <c:pt idx="205">
                  <c:v>79.81640625</c:v>
                </c:pt>
                <c:pt idx="206">
                  <c:v>79.853515625</c:v>
                </c:pt>
                <c:pt idx="207">
                  <c:v>79.8828125</c:v>
                </c:pt>
                <c:pt idx="208">
                  <c:v>79.92578125</c:v>
                </c:pt>
                <c:pt idx="209">
                  <c:v>79.9375</c:v>
                </c:pt>
                <c:pt idx="210">
                  <c:v>79.97265625</c:v>
                </c:pt>
                <c:pt idx="211">
                  <c:v>79.974609375</c:v>
                </c:pt>
                <c:pt idx="212">
                  <c:v>79.974609375</c:v>
                </c:pt>
                <c:pt idx="213">
                  <c:v>79.974609375</c:v>
                </c:pt>
                <c:pt idx="214">
                  <c:v>79.978515625</c:v>
                </c:pt>
                <c:pt idx="215">
                  <c:v>79.978515625</c:v>
                </c:pt>
                <c:pt idx="216">
                  <c:v>79.978515625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4642656"/>
        <c:axId val="-124642112"/>
      </c:lineChart>
      <c:catAx>
        <c:axId val="-12464265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24642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24642112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2464265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8"/>
  <sheetViews>
    <sheetView workbookViewId="0"/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1287</f>
        <v>1287</v>
      </c>
      <c r="B2" s="1">
        <f>18</f>
        <v>18</v>
      </c>
      <c r="C2" s="1">
        <f>1173</f>
        <v>1173</v>
      </c>
      <c r="D2" s="1">
        <f>5914</f>
        <v>5914</v>
      </c>
      <c r="E2" s="1">
        <f>5.775390625</f>
        <v>5.775390625</v>
      </c>
      <c r="G2" s="1">
        <f>239</f>
        <v>239</v>
      </c>
    </row>
    <row r="3" spans="1:10" x14ac:dyDescent="0.25">
      <c r="A3" s="1">
        <f>1541</f>
        <v>1541</v>
      </c>
      <c r="B3" s="1">
        <f>0</f>
        <v>0</v>
      </c>
      <c r="C3" s="1">
        <f>1316</f>
        <v>1316</v>
      </c>
      <c r="D3" s="1">
        <f>58484</f>
        <v>58484</v>
      </c>
      <c r="E3" s="1">
        <f>57.11328125</f>
        <v>57.11328125</v>
      </c>
    </row>
    <row r="4" spans="1:10" x14ac:dyDescent="0.25">
      <c r="A4" s="1">
        <f>1758</f>
        <v>1758</v>
      </c>
      <c r="B4" s="1">
        <f>0</f>
        <v>0</v>
      </c>
      <c r="C4" s="1">
        <f>1459</f>
        <v>1459</v>
      </c>
      <c r="D4" s="1">
        <f>58662</f>
        <v>58662</v>
      </c>
      <c r="E4" s="1">
        <f>57.287109375</f>
        <v>57.287109375</v>
      </c>
      <c r="G4" s="1" t="s">
        <v>5</v>
      </c>
    </row>
    <row r="5" spans="1:10" x14ac:dyDescent="0.25">
      <c r="A5" s="1">
        <f>1994</f>
        <v>1994</v>
      </c>
      <c r="B5" s="1">
        <f>0</f>
        <v>0</v>
      </c>
      <c r="C5" s="1">
        <f>1588</f>
        <v>1588</v>
      </c>
      <c r="D5" s="1">
        <f>58662</f>
        <v>58662</v>
      </c>
      <c r="E5" s="1">
        <f>57.287109375</f>
        <v>57.287109375</v>
      </c>
      <c r="G5" s="1">
        <f>158</f>
        <v>158</v>
      </c>
    </row>
    <row r="6" spans="1:10" x14ac:dyDescent="0.25">
      <c r="A6" s="1">
        <f>2241</f>
        <v>2241</v>
      </c>
      <c r="B6" s="1">
        <f>0</f>
        <v>0</v>
      </c>
      <c r="C6" s="1">
        <f>1725</f>
        <v>1725</v>
      </c>
      <c r="D6" s="1">
        <f>58662</f>
        <v>58662</v>
      </c>
      <c r="E6" s="1">
        <f>57.287109375</f>
        <v>57.287109375</v>
      </c>
    </row>
    <row r="7" spans="1:10" x14ac:dyDescent="0.25">
      <c r="A7" s="1">
        <f>2458</f>
        <v>2458</v>
      </c>
      <c r="B7" s="1">
        <f>3</f>
        <v>3</v>
      </c>
      <c r="C7" s="1">
        <f>1872</f>
        <v>1872</v>
      </c>
      <c r="D7" s="1">
        <f>74236</f>
        <v>74236</v>
      </c>
      <c r="E7" s="1">
        <f>72.49609375</f>
        <v>72.49609375</v>
      </c>
    </row>
    <row r="8" spans="1:10" x14ac:dyDescent="0.25">
      <c r="A8" s="1">
        <f>2681</f>
        <v>2681</v>
      </c>
      <c r="B8" s="1">
        <f>3</f>
        <v>3</v>
      </c>
      <c r="C8" s="1">
        <f>2025</f>
        <v>2025</v>
      </c>
      <c r="D8" s="1">
        <f>74236</f>
        <v>74236</v>
      </c>
      <c r="E8" s="1">
        <f>72.49609375</f>
        <v>72.49609375</v>
      </c>
    </row>
    <row r="9" spans="1:10" x14ac:dyDescent="0.25">
      <c r="A9" s="1">
        <f>2925</f>
        <v>2925</v>
      </c>
      <c r="B9" s="1">
        <f t="shared" ref="B9:B21" si="0">0</f>
        <v>0</v>
      </c>
      <c r="C9" s="1">
        <f>2155</f>
        <v>2155</v>
      </c>
      <c r="D9" s="1">
        <f>74236</f>
        <v>74236</v>
      </c>
      <c r="E9" s="1">
        <f>72.49609375</f>
        <v>72.49609375</v>
      </c>
    </row>
    <row r="10" spans="1:10" x14ac:dyDescent="0.25">
      <c r="A10" s="1">
        <f>3164</f>
        <v>3164</v>
      </c>
      <c r="B10" s="1">
        <f t="shared" si="0"/>
        <v>0</v>
      </c>
      <c r="C10" s="1">
        <f>2309</f>
        <v>2309</v>
      </c>
      <c r="D10" s="1">
        <f>74236</f>
        <v>74236</v>
      </c>
      <c r="E10" s="1">
        <f>72.49609375</f>
        <v>72.49609375</v>
      </c>
    </row>
    <row r="11" spans="1:10" x14ac:dyDescent="0.25">
      <c r="A11" s="1">
        <f>3389</f>
        <v>3389</v>
      </c>
      <c r="B11" s="1">
        <f t="shared" si="0"/>
        <v>0</v>
      </c>
      <c r="C11" s="1">
        <f>2443</f>
        <v>2443</v>
      </c>
      <c r="D11" s="1">
        <f>74257</f>
        <v>74257</v>
      </c>
      <c r="E11" s="1">
        <f>72.5166015625</f>
        <v>72.5166015625</v>
      </c>
    </row>
    <row r="12" spans="1:10" x14ac:dyDescent="0.25">
      <c r="A12" s="1">
        <f>3652</f>
        <v>3652</v>
      </c>
      <c r="B12" s="1">
        <f t="shared" si="0"/>
        <v>0</v>
      </c>
      <c r="C12" s="1">
        <f>2605</f>
        <v>2605</v>
      </c>
      <c r="D12" s="1">
        <f>74287</f>
        <v>74287</v>
      </c>
      <c r="E12" s="1">
        <f>72.5458984375</f>
        <v>72.5458984375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3903</f>
        <v>3903</v>
      </c>
      <c r="B13" s="1">
        <f t="shared" si="0"/>
        <v>0</v>
      </c>
      <c r="C13" s="1">
        <f>2800</f>
        <v>2800</v>
      </c>
      <c r="D13" s="1">
        <f>74329</f>
        <v>74329</v>
      </c>
      <c r="E13" s="1">
        <f>72.5869140625</f>
        <v>72.5869140625</v>
      </c>
      <c r="H13" s="1">
        <v>72.14</v>
      </c>
      <c r="I13" s="1">
        <f>MAX(E2:E408)</f>
        <v>91.0634765625</v>
      </c>
      <c r="J13" s="1">
        <v>79</v>
      </c>
    </row>
    <row r="14" spans="1:10" x14ac:dyDescent="0.25">
      <c r="A14" s="1">
        <f>4167</f>
        <v>4167</v>
      </c>
      <c r="B14" s="1">
        <f t="shared" si="0"/>
        <v>0</v>
      </c>
      <c r="C14" s="1">
        <f>2974</f>
        <v>2974</v>
      </c>
      <c r="D14" s="1">
        <f>74329</f>
        <v>74329</v>
      </c>
      <c r="E14" s="1">
        <f>72.5869140625</f>
        <v>72.5869140625</v>
      </c>
    </row>
    <row r="15" spans="1:10" x14ac:dyDescent="0.25">
      <c r="A15" s="1">
        <f>4419</f>
        <v>4419</v>
      </c>
      <c r="B15" s="1">
        <f t="shared" si="0"/>
        <v>0</v>
      </c>
      <c r="C15" s="1">
        <f>3107</f>
        <v>3107</v>
      </c>
      <c r="D15" s="1">
        <f>74329</f>
        <v>74329</v>
      </c>
      <c r="E15" s="1">
        <f>72.5869140625</f>
        <v>72.5869140625</v>
      </c>
    </row>
    <row r="16" spans="1:10" x14ac:dyDescent="0.25">
      <c r="A16" s="1">
        <f>4710</f>
        <v>4710</v>
      </c>
      <c r="B16" s="1">
        <f t="shared" si="0"/>
        <v>0</v>
      </c>
      <c r="C16" s="1">
        <f>3261</f>
        <v>3261</v>
      </c>
      <c r="D16" s="1">
        <f>74329</f>
        <v>74329</v>
      </c>
      <c r="E16" s="1">
        <f>72.5869140625</f>
        <v>72.5869140625</v>
      </c>
    </row>
    <row r="17" spans="1:5" x14ac:dyDescent="0.25">
      <c r="A17" s="1">
        <f>4979</f>
        <v>4979</v>
      </c>
      <c r="B17" s="1">
        <f t="shared" si="0"/>
        <v>0</v>
      </c>
      <c r="C17" s="1">
        <f>3410</f>
        <v>3410</v>
      </c>
      <c r="D17" s="1">
        <f t="shared" ref="D17:D25" si="1">74341</f>
        <v>74341</v>
      </c>
      <c r="E17" s="1">
        <f t="shared" ref="E17:E25" si="2">72.5986328125</f>
        <v>72.5986328125</v>
      </c>
    </row>
    <row r="18" spans="1:5" x14ac:dyDescent="0.25">
      <c r="A18" s="1">
        <f>5277</f>
        <v>5277</v>
      </c>
      <c r="B18" s="1">
        <f t="shared" si="0"/>
        <v>0</v>
      </c>
      <c r="C18" s="1">
        <f>3560</f>
        <v>3560</v>
      </c>
      <c r="D18" s="1">
        <f t="shared" si="1"/>
        <v>74341</v>
      </c>
      <c r="E18" s="1">
        <f t="shared" si="2"/>
        <v>72.5986328125</v>
      </c>
    </row>
    <row r="19" spans="1:5" x14ac:dyDescent="0.25">
      <c r="A19" s="1">
        <f>5544</f>
        <v>5544</v>
      </c>
      <c r="B19" s="1">
        <f t="shared" si="0"/>
        <v>0</v>
      </c>
      <c r="C19" s="1">
        <f>3714</f>
        <v>3714</v>
      </c>
      <c r="D19" s="1">
        <f t="shared" si="1"/>
        <v>74341</v>
      </c>
      <c r="E19" s="1">
        <f t="shared" si="2"/>
        <v>72.5986328125</v>
      </c>
    </row>
    <row r="20" spans="1:5" x14ac:dyDescent="0.25">
      <c r="A20" s="1">
        <f>5801</f>
        <v>5801</v>
      </c>
      <c r="B20" s="1">
        <f t="shared" si="0"/>
        <v>0</v>
      </c>
      <c r="C20" s="1">
        <f>3839</f>
        <v>3839</v>
      </c>
      <c r="D20" s="1">
        <f t="shared" si="1"/>
        <v>74341</v>
      </c>
      <c r="E20" s="1">
        <f t="shared" si="2"/>
        <v>72.5986328125</v>
      </c>
    </row>
    <row r="21" spans="1:5" x14ac:dyDescent="0.25">
      <c r="A21" s="1">
        <f>6083</f>
        <v>6083</v>
      </c>
      <c r="B21" s="1">
        <f t="shared" si="0"/>
        <v>0</v>
      </c>
      <c r="C21" s="1">
        <f>4002</f>
        <v>4002</v>
      </c>
      <c r="D21" s="1">
        <f t="shared" si="1"/>
        <v>74341</v>
      </c>
      <c r="E21" s="1">
        <f t="shared" si="2"/>
        <v>72.5986328125</v>
      </c>
    </row>
    <row r="22" spans="1:5" x14ac:dyDescent="0.25">
      <c r="A22" s="1">
        <f>6340</f>
        <v>6340</v>
      </c>
      <c r="B22" s="1">
        <f>5</f>
        <v>5</v>
      </c>
      <c r="C22" s="1">
        <f>4183</f>
        <v>4183</v>
      </c>
      <c r="D22" s="1">
        <f t="shared" si="1"/>
        <v>74341</v>
      </c>
      <c r="E22" s="1">
        <f t="shared" si="2"/>
        <v>72.5986328125</v>
      </c>
    </row>
    <row r="23" spans="1:5" x14ac:dyDescent="0.25">
      <c r="A23" s="1">
        <f>6584</f>
        <v>6584</v>
      </c>
      <c r="B23" s="1">
        <f>18</f>
        <v>18</v>
      </c>
      <c r="C23" s="1">
        <f>4388</f>
        <v>4388</v>
      </c>
      <c r="D23" s="1">
        <f t="shared" si="1"/>
        <v>74341</v>
      </c>
      <c r="E23" s="1">
        <f t="shared" si="2"/>
        <v>72.5986328125</v>
      </c>
    </row>
    <row r="24" spans="1:5" x14ac:dyDescent="0.25">
      <c r="A24" s="1">
        <f>6803</f>
        <v>6803</v>
      </c>
      <c r="B24" s="1">
        <f>0</f>
        <v>0</v>
      </c>
      <c r="C24" s="1">
        <f>4556</f>
        <v>4556</v>
      </c>
      <c r="D24" s="1">
        <f t="shared" si="1"/>
        <v>74341</v>
      </c>
      <c r="E24" s="1">
        <f t="shared" si="2"/>
        <v>72.5986328125</v>
      </c>
    </row>
    <row r="25" spans="1:5" x14ac:dyDescent="0.25">
      <c r="A25" s="1">
        <f>7027</f>
        <v>7027</v>
      </c>
      <c r="B25" s="1">
        <f>0</f>
        <v>0</v>
      </c>
      <c r="C25" s="1">
        <f>4741</f>
        <v>4741</v>
      </c>
      <c r="D25" s="1">
        <f t="shared" si="1"/>
        <v>74341</v>
      </c>
      <c r="E25" s="1">
        <f t="shared" si="2"/>
        <v>72.5986328125</v>
      </c>
    </row>
    <row r="26" spans="1:5" x14ac:dyDescent="0.25">
      <c r="A26" s="1">
        <f>7253</f>
        <v>7253</v>
      </c>
      <c r="B26" s="1">
        <f>0</f>
        <v>0</v>
      </c>
      <c r="C26" s="1">
        <f>4908</f>
        <v>4908</v>
      </c>
      <c r="D26" s="1">
        <f>74339</f>
        <v>74339</v>
      </c>
      <c r="E26" s="1">
        <f>72.5966796875</f>
        <v>72.5966796875</v>
      </c>
    </row>
    <row r="27" spans="1:5" x14ac:dyDescent="0.25">
      <c r="A27" s="1">
        <f>7504</f>
        <v>7504</v>
      </c>
      <c r="B27" s="1">
        <f>0</f>
        <v>0</v>
      </c>
      <c r="C27" s="1">
        <f>5142</f>
        <v>5142</v>
      </c>
      <c r="D27" s="1">
        <f>74339</f>
        <v>74339</v>
      </c>
      <c r="E27" s="1">
        <f>72.5966796875</f>
        <v>72.5966796875</v>
      </c>
    </row>
    <row r="28" spans="1:5" x14ac:dyDescent="0.25">
      <c r="A28" s="1">
        <f>7725</f>
        <v>7725</v>
      </c>
      <c r="B28" s="1">
        <f>5</f>
        <v>5</v>
      </c>
      <c r="C28" s="1">
        <f>5353</f>
        <v>5353</v>
      </c>
      <c r="D28" s="1">
        <f>74339</f>
        <v>74339</v>
      </c>
      <c r="E28" s="1">
        <f>72.5966796875</f>
        <v>72.5966796875</v>
      </c>
    </row>
    <row r="29" spans="1:5" x14ac:dyDescent="0.25">
      <c r="A29" s="1">
        <f>7989</f>
        <v>7989</v>
      </c>
      <c r="B29" s="1">
        <f>2</f>
        <v>2</v>
      </c>
      <c r="C29" s="1">
        <f>5548</f>
        <v>5548</v>
      </c>
      <c r="D29" s="1">
        <f>74335</f>
        <v>74335</v>
      </c>
      <c r="E29" s="1">
        <f>72.5927734375</f>
        <v>72.5927734375</v>
      </c>
    </row>
    <row r="30" spans="1:5" x14ac:dyDescent="0.25">
      <c r="A30" s="1">
        <f>8225</f>
        <v>8225</v>
      </c>
      <c r="B30" s="1">
        <f>0</f>
        <v>0</v>
      </c>
      <c r="C30" s="1">
        <f>5759</f>
        <v>5759</v>
      </c>
      <c r="D30" s="1">
        <f>74335</f>
        <v>74335</v>
      </c>
      <c r="E30" s="1">
        <f>72.5927734375</f>
        <v>72.5927734375</v>
      </c>
    </row>
    <row r="31" spans="1:5" x14ac:dyDescent="0.25">
      <c r="A31" s="1">
        <f>8468</f>
        <v>8468</v>
      </c>
      <c r="B31" s="1">
        <f>0</f>
        <v>0</v>
      </c>
      <c r="C31" s="1">
        <f>5902</f>
        <v>5902</v>
      </c>
      <c r="D31" s="1">
        <f>74331</f>
        <v>74331</v>
      </c>
      <c r="E31" s="1">
        <f>72.5888671875</f>
        <v>72.5888671875</v>
      </c>
    </row>
    <row r="32" spans="1:5" x14ac:dyDescent="0.25">
      <c r="A32" s="1">
        <f>8701</f>
        <v>8701</v>
      </c>
      <c r="B32" s="1">
        <f>0</f>
        <v>0</v>
      </c>
      <c r="C32" s="1">
        <f>6036</f>
        <v>6036</v>
      </c>
      <c r="D32" s="1">
        <f>74331</f>
        <v>74331</v>
      </c>
      <c r="E32" s="1">
        <f>72.5888671875</f>
        <v>72.5888671875</v>
      </c>
    </row>
    <row r="33" spans="1:5" x14ac:dyDescent="0.25">
      <c r="A33" s="1">
        <f>8954</f>
        <v>8954</v>
      </c>
      <c r="B33" s="1">
        <f>0</f>
        <v>0</v>
      </c>
      <c r="C33" s="1">
        <f>6192</f>
        <v>6192</v>
      </c>
      <c r="D33" s="1">
        <f>74522</f>
        <v>74522</v>
      </c>
      <c r="E33" s="1">
        <f>72.775390625</f>
        <v>72.775390625</v>
      </c>
    </row>
    <row r="34" spans="1:5" x14ac:dyDescent="0.25">
      <c r="A34" s="1">
        <f>9203</f>
        <v>9203</v>
      </c>
      <c r="B34" s="1">
        <f>0</f>
        <v>0</v>
      </c>
      <c r="C34" s="1">
        <f>6351</f>
        <v>6351</v>
      </c>
      <c r="D34" s="1">
        <f>76228</f>
        <v>76228</v>
      </c>
      <c r="E34" s="1">
        <f>74.44140625</f>
        <v>74.44140625</v>
      </c>
    </row>
    <row r="35" spans="1:5" x14ac:dyDescent="0.25">
      <c r="A35" s="1">
        <f>9491</f>
        <v>9491</v>
      </c>
      <c r="B35" s="1">
        <f>5</f>
        <v>5</v>
      </c>
      <c r="C35" s="1">
        <f>6537</f>
        <v>6537</v>
      </c>
      <c r="D35" s="1">
        <f>93249</f>
        <v>93249</v>
      </c>
      <c r="E35" s="1">
        <f>91.0634765625</f>
        <v>91.0634765625</v>
      </c>
    </row>
    <row r="36" spans="1:5" x14ac:dyDescent="0.25">
      <c r="A36" s="1">
        <f>9709</f>
        <v>9709</v>
      </c>
      <c r="B36" s="1">
        <f t="shared" ref="B36:B45" si="3">0</f>
        <v>0</v>
      </c>
      <c r="C36" s="1">
        <f>6678</f>
        <v>6678</v>
      </c>
      <c r="D36" s="1">
        <f>63518</f>
        <v>63518</v>
      </c>
      <c r="E36" s="1">
        <f>62.029296875</f>
        <v>62.029296875</v>
      </c>
    </row>
    <row r="37" spans="1:5" x14ac:dyDescent="0.25">
      <c r="A37" s="1">
        <f>9910</f>
        <v>9910</v>
      </c>
      <c r="B37" s="1">
        <f t="shared" si="3"/>
        <v>0</v>
      </c>
      <c r="C37" s="1">
        <f>6826</f>
        <v>6826</v>
      </c>
      <c r="D37" s="1">
        <f>63518</f>
        <v>63518</v>
      </c>
      <c r="E37" s="1">
        <f>62.029296875</f>
        <v>62.029296875</v>
      </c>
    </row>
    <row r="38" spans="1:5" x14ac:dyDescent="0.25">
      <c r="A38" s="1">
        <f>10140</f>
        <v>10140</v>
      </c>
      <c r="B38" s="1">
        <f t="shared" si="3"/>
        <v>0</v>
      </c>
      <c r="C38" s="1">
        <f>6971</f>
        <v>6971</v>
      </c>
      <c r="D38" s="1">
        <f>79111</f>
        <v>79111</v>
      </c>
      <c r="E38" s="1">
        <f>77.2568359375</f>
        <v>77.2568359375</v>
      </c>
    </row>
    <row r="39" spans="1:5" x14ac:dyDescent="0.25">
      <c r="A39" s="1">
        <f>10390</f>
        <v>10390</v>
      </c>
      <c r="B39" s="1">
        <f t="shared" si="3"/>
        <v>0</v>
      </c>
      <c r="C39" s="1">
        <f>7135</f>
        <v>7135</v>
      </c>
      <c r="D39" s="1">
        <f>79314</f>
        <v>79314</v>
      </c>
      <c r="E39" s="1">
        <f>77.455078125</f>
        <v>77.455078125</v>
      </c>
    </row>
    <row r="40" spans="1:5" x14ac:dyDescent="0.25">
      <c r="A40" s="1">
        <f>10622</f>
        <v>10622</v>
      </c>
      <c r="B40" s="1">
        <f t="shared" si="3"/>
        <v>0</v>
      </c>
      <c r="C40" s="1">
        <f>7309</f>
        <v>7309</v>
      </c>
      <c r="D40" s="1">
        <f>79314</f>
        <v>79314</v>
      </c>
      <c r="E40" s="1">
        <f>77.455078125</f>
        <v>77.455078125</v>
      </c>
    </row>
    <row r="41" spans="1:5" x14ac:dyDescent="0.25">
      <c r="A41" s="1">
        <f>10856</f>
        <v>10856</v>
      </c>
      <c r="B41" s="1">
        <f t="shared" si="3"/>
        <v>0</v>
      </c>
      <c r="C41" s="1">
        <f>7469</f>
        <v>7469</v>
      </c>
      <c r="D41" s="1">
        <f>79314</f>
        <v>79314</v>
      </c>
      <c r="E41" s="1">
        <f>77.455078125</f>
        <v>77.455078125</v>
      </c>
    </row>
    <row r="42" spans="1:5" x14ac:dyDescent="0.25">
      <c r="A42" s="1">
        <f>11089</f>
        <v>11089</v>
      </c>
      <c r="B42" s="1">
        <f t="shared" si="3"/>
        <v>0</v>
      </c>
      <c r="C42" s="1">
        <f>7636</f>
        <v>7636</v>
      </c>
      <c r="D42" s="1">
        <f>79314</f>
        <v>79314</v>
      </c>
      <c r="E42" s="1">
        <f>77.455078125</f>
        <v>77.455078125</v>
      </c>
    </row>
    <row r="43" spans="1:5" x14ac:dyDescent="0.25">
      <c r="A43" s="1">
        <f>11320</f>
        <v>11320</v>
      </c>
      <c r="B43" s="1">
        <f t="shared" si="3"/>
        <v>0</v>
      </c>
      <c r="C43" s="1">
        <f>7812</f>
        <v>7812</v>
      </c>
      <c r="D43" s="1">
        <f>79568</f>
        <v>79568</v>
      </c>
      <c r="E43" s="1">
        <f>77.703125</f>
        <v>77.703125</v>
      </c>
    </row>
    <row r="44" spans="1:5" x14ac:dyDescent="0.25">
      <c r="A44" s="1">
        <f>11530</f>
        <v>11530</v>
      </c>
      <c r="B44" s="1">
        <f t="shared" si="3"/>
        <v>0</v>
      </c>
      <c r="C44" s="1">
        <f>7957</f>
        <v>7957</v>
      </c>
      <c r="D44" s="1">
        <f>79904</f>
        <v>79904</v>
      </c>
      <c r="E44" s="1">
        <f>78.03125</f>
        <v>78.03125</v>
      </c>
    </row>
    <row r="45" spans="1:5" x14ac:dyDescent="0.25">
      <c r="A45" s="1">
        <f>11783</f>
        <v>11783</v>
      </c>
      <c r="B45" s="1">
        <f t="shared" si="3"/>
        <v>0</v>
      </c>
      <c r="C45" s="1">
        <f>8097</f>
        <v>8097</v>
      </c>
      <c r="D45" s="1">
        <f t="shared" ref="D45:D52" si="4">79934</f>
        <v>79934</v>
      </c>
      <c r="E45" s="1">
        <f t="shared" ref="E45:E52" si="5">78.060546875</f>
        <v>78.060546875</v>
      </c>
    </row>
    <row r="46" spans="1:5" x14ac:dyDescent="0.25">
      <c r="A46" s="1">
        <f>12029</f>
        <v>12029</v>
      </c>
      <c r="B46" s="1">
        <f>2</f>
        <v>2</v>
      </c>
      <c r="C46" s="1">
        <f>8260</f>
        <v>8260</v>
      </c>
      <c r="D46" s="1">
        <f t="shared" si="4"/>
        <v>79934</v>
      </c>
      <c r="E46" s="1">
        <f t="shared" si="5"/>
        <v>78.060546875</v>
      </c>
    </row>
    <row r="47" spans="1:5" x14ac:dyDescent="0.25">
      <c r="A47" s="1">
        <f>12259</f>
        <v>12259</v>
      </c>
      <c r="B47" s="1">
        <f t="shared" ref="B47:B59" si="6">0</f>
        <v>0</v>
      </c>
      <c r="C47" s="1">
        <f>8406</f>
        <v>8406</v>
      </c>
      <c r="D47" s="1">
        <f t="shared" si="4"/>
        <v>79934</v>
      </c>
      <c r="E47" s="1">
        <f t="shared" si="5"/>
        <v>78.060546875</v>
      </c>
    </row>
    <row r="48" spans="1:5" x14ac:dyDescent="0.25">
      <c r="A48" s="1">
        <f>12484</f>
        <v>12484</v>
      </c>
      <c r="B48" s="1">
        <f t="shared" si="6"/>
        <v>0</v>
      </c>
      <c r="C48" s="1">
        <f>8556</f>
        <v>8556</v>
      </c>
      <c r="D48" s="1">
        <f t="shared" si="4"/>
        <v>79934</v>
      </c>
      <c r="E48" s="1">
        <f t="shared" si="5"/>
        <v>78.060546875</v>
      </c>
    </row>
    <row r="49" spans="1:5" x14ac:dyDescent="0.25">
      <c r="A49" s="1">
        <f>12728</f>
        <v>12728</v>
      </c>
      <c r="B49" s="1">
        <f t="shared" si="6"/>
        <v>0</v>
      </c>
      <c r="C49" s="1">
        <f>8727</f>
        <v>8727</v>
      </c>
      <c r="D49" s="1">
        <f t="shared" si="4"/>
        <v>79934</v>
      </c>
      <c r="E49" s="1">
        <f t="shared" si="5"/>
        <v>78.060546875</v>
      </c>
    </row>
    <row r="50" spans="1:5" x14ac:dyDescent="0.25">
      <c r="A50" s="1">
        <f>12988</f>
        <v>12988</v>
      </c>
      <c r="B50" s="1">
        <f t="shared" si="6"/>
        <v>0</v>
      </c>
      <c r="C50" s="1">
        <f>8872</f>
        <v>8872</v>
      </c>
      <c r="D50" s="1">
        <f t="shared" si="4"/>
        <v>79934</v>
      </c>
      <c r="E50" s="1">
        <f t="shared" si="5"/>
        <v>78.060546875</v>
      </c>
    </row>
    <row r="51" spans="1:5" x14ac:dyDescent="0.25">
      <c r="A51" s="1">
        <f>13235</f>
        <v>13235</v>
      </c>
      <c r="B51" s="1">
        <f t="shared" si="6"/>
        <v>0</v>
      </c>
      <c r="C51" s="1">
        <f>9027</f>
        <v>9027</v>
      </c>
      <c r="D51" s="1">
        <f t="shared" si="4"/>
        <v>79934</v>
      </c>
      <c r="E51" s="1">
        <f t="shared" si="5"/>
        <v>78.060546875</v>
      </c>
    </row>
    <row r="52" spans="1:5" x14ac:dyDescent="0.25">
      <c r="A52" s="1">
        <f>13474</f>
        <v>13474</v>
      </c>
      <c r="B52" s="1">
        <f t="shared" si="6"/>
        <v>0</v>
      </c>
      <c r="C52" s="1">
        <f>9194</f>
        <v>9194</v>
      </c>
      <c r="D52" s="1">
        <f t="shared" si="4"/>
        <v>79934</v>
      </c>
      <c r="E52" s="1">
        <f t="shared" si="5"/>
        <v>78.060546875</v>
      </c>
    </row>
    <row r="53" spans="1:5" x14ac:dyDescent="0.25">
      <c r="A53" s="1">
        <f>13696</f>
        <v>13696</v>
      </c>
      <c r="B53" s="1">
        <f t="shared" si="6"/>
        <v>0</v>
      </c>
      <c r="C53" s="1">
        <f>9379</f>
        <v>9379</v>
      </c>
      <c r="D53" s="1">
        <f>79935</f>
        <v>79935</v>
      </c>
      <c r="E53" s="1">
        <f>78.0615234375</f>
        <v>78.0615234375</v>
      </c>
    </row>
    <row r="54" spans="1:5" x14ac:dyDescent="0.25">
      <c r="A54" s="1">
        <f>13923</f>
        <v>13923</v>
      </c>
      <c r="B54" s="1">
        <f t="shared" si="6"/>
        <v>0</v>
      </c>
      <c r="C54" s="1">
        <f>9528</f>
        <v>9528</v>
      </c>
      <c r="D54" s="1">
        <f>80170</f>
        <v>80170</v>
      </c>
      <c r="E54" s="1">
        <f>78.291015625</f>
        <v>78.291015625</v>
      </c>
    </row>
    <row r="55" spans="1:5" x14ac:dyDescent="0.25">
      <c r="A55" s="1">
        <f>14130</f>
        <v>14130</v>
      </c>
      <c r="B55" s="1">
        <f t="shared" si="6"/>
        <v>0</v>
      </c>
      <c r="C55" s="1">
        <f>9655</f>
        <v>9655</v>
      </c>
      <c r="D55" s="1">
        <f>49759</f>
        <v>49759</v>
      </c>
      <c r="E55" s="1">
        <f>48.5927734375</f>
        <v>48.5927734375</v>
      </c>
    </row>
    <row r="56" spans="1:5" x14ac:dyDescent="0.25">
      <c r="A56" s="1">
        <f>14382</f>
        <v>14382</v>
      </c>
      <c r="B56" s="1">
        <f t="shared" si="6"/>
        <v>0</v>
      </c>
      <c r="C56" s="1">
        <f>9818</f>
        <v>9818</v>
      </c>
      <c r="D56" s="1">
        <f>49759</f>
        <v>49759</v>
      </c>
      <c r="E56" s="1">
        <f>48.5927734375</f>
        <v>48.5927734375</v>
      </c>
    </row>
    <row r="57" spans="1:5" x14ac:dyDescent="0.25">
      <c r="A57" s="1">
        <f>14615</f>
        <v>14615</v>
      </c>
      <c r="B57" s="1">
        <f t="shared" si="6"/>
        <v>0</v>
      </c>
      <c r="C57" s="1">
        <f>9957</f>
        <v>9957</v>
      </c>
      <c r="D57" s="1">
        <f>49759</f>
        <v>49759</v>
      </c>
      <c r="E57" s="1">
        <f>48.5927734375</f>
        <v>48.5927734375</v>
      </c>
    </row>
    <row r="58" spans="1:5" x14ac:dyDescent="0.25">
      <c r="A58" s="1">
        <f>14851</f>
        <v>14851</v>
      </c>
      <c r="B58" s="1">
        <f t="shared" si="6"/>
        <v>0</v>
      </c>
      <c r="C58" s="1">
        <f>10091</f>
        <v>10091</v>
      </c>
      <c r="D58" s="1">
        <f t="shared" ref="D58:D69" si="7">49763</f>
        <v>49763</v>
      </c>
      <c r="E58" s="1">
        <f t="shared" ref="E58:E69" si="8">48.5966796875</f>
        <v>48.5966796875</v>
      </c>
    </row>
    <row r="59" spans="1:5" x14ac:dyDescent="0.25">
      <c r="A59" s="1">
        <f>15086</f>
        <v>15086</v>
      </c>
      <c r="B59" s="1">
        <f t="shared" si="6"/>
        <v>0</v>
      </c>
      <c r="C59" s="1">
        <f>10234</f>
        <v>10234</v>
      </c>
      <c r="D59" s="1">
        <f t="shared" si="7"/>
        <v>49763</v>
      </c>
      <c r="E59" s="1">
        <f t="shared" si="8"/>
        <v>48.5966796875</v>
      </c>
    </row>
    <row r="60" spans="1:5" x14ac:dyDescent="0.25">
      <c r="A60" s="1">
        <f>15353</f>
        <v>15353</v>
      </c>
      <c r="B60" s="1">
        <f>2</f>
        <v>2</v>
      </c>
      <c r="C60" s="1">
        <f>10389</f>
        <v>10389</v>
      </c>
      <c r="D60" s="1">
        <f t="shared" si="7"/>
        <v>49763</v>
      </c>
      <c r="E60" s="1">
        <f t="shared" si="8"/>
        <v>48.5966796875</v>
      </c>
    </row>
    <row r="61" spans="1:5" x14ac:dyDescent="0.25">
      <c r="A61" s="1">
        <f>15627</f>
        <v>15627</v>
      </c>
      <c r="B61" s="1">
        <f>5</f>
        <v>5</v>
      </c>
      <c r="C61" s="1">
        <f>10553</f>
        <v>10553</v>
      </c>
      <c r="D61" s="1">
        <f t="shared" si="7"/>
        <v>49763</v>
      </c>
      <c r="E61" s="1">
        <f t="shared" si="8"/>
        <v>48.5966796875</v>
      </c>
    </row>
    <row r="62" spans="1:5" x14ac:dyDescent="0.25">
      <c r="A62" s="1">
        <f>15851</f>
        <v>15851</v>
      </c>
      <c r="B62" s="1">
        <f>6</f>
        <v>6</v>
      </c>
      <c r="C62" s="1">
        <f>10722</f>
        <v>10722</v>
      </c>
      <c r="D62" s="1">
        <f t="shared" si="7"/>
        <v>49763</v>
      </c>
      <c r="E62" s="1">
        <f t="shared" si="8"/>
        <v>48.5966796875</v>
      </c>
    </row>
    <row r="63" spans="1:5" x14ac:dyDescent="0.25">
      <c r="A63" s="1">
        <f>16137</f>
        <v>16137</v>
      </c>
      <c r="B63" s="1">
        <f>4</f>
        <v>4</v>
      </c>
      <c r="C63" s="1">
        <f>10879</f>
        <v>10879</v>
      </c>
      <c r="D63" s="1">
        <f t="shared" si="7"/>
        <v>49763</v>
      </c>
      <c r="E63" s="1">
        <f t="shared" si="8"/>
        <v>48.5966796875</v>
      </c>
    </row>
    <row r="64" spans="1:5" x14ac:dyDescent="0.25">
      <c r="A64" s="1">
        <f>16390</f>
        <v>16390</v>
      </c>
      <c r="B64" s="1">
        <f>2</f>
        <v>2</v>
      </c>
      <c r="C64" s="1">
        <f>11036</f>
        <v>11036</v>
      </c>
      <c r="D64" s="1">
        <f t="shared" si="7"/>
        <v>49763</v>
      </c>
      <c r="E64" s="1">
        <f t="shared" si="8"/>
        <v>48.5966796875</v>
      </c>
    </row>
    <row r="65" spans="1:5" x14ac:dyDescent="0.25">
      <c r="A65" s="1">
        <f>16620</f>
        <v>16620</v>
      </c>
      <c r="B65" s="1">
        <f>0</f>
        <v>0</v>
      </c>
      <c r="C65" s="1">
        <f>11199</f>
        <v>11199</v>
      </c>
      <c r="D65" s="1">
        <f t="shared" si="7"/>
        <v>49763</v>
      </c>
      <c r="E65" s="1">
        <f t="shared" si="8"/>
        <v>48.5966796875</v>
      </c>
    </row>
    <row r="66" spans="1:5" x14ac:dyDescent="0.25">
      <c r="A66" s="1">
        <f>16872</f>
        <v>16872</v>
      </c>
      <c r="B66" s="1">
        <f>0</f>
        <v>0</v>
      </c>
      <c r="C66" s="1">
        <f>11351</f>
        <v>11351</v>
      </c>
      <c r="D66" s="1">
        <f t="shared" si="7"/>
        <v>49763</v>
      </c>
      <c r="E66" s="1">
        <f t="shared" si="8"/>
        <v>48.5966796875</v>
      </c>
    </row>
    <row r="67" spans="1:5" x14ac:dyDescent="0.25">
      <c r="A67" s="1">
        <f>17104</f>
        <v>17104</v>
      </c>
      <c r="B67" s="1">
        <f>0</f>
        <v>0</v>
      </c>
      <c r="C67" s="1">
        <f>11483</f>
        <v>11483</v>
      </c>
      <c r="D67" s="1">
        <f t="shared" si="7"/>
        <v>49763</v>
      </c>
      <c r="E67" s="1">
        <f t="shared" si="8"/>
        <v>48.5966796875</v>
      </c>
    </row>
    <row r="68" spans="1:5" x14ac:dyDescent="0.25">
      <c r="A68" s="1">
        <f>17326</f>
        <v>17326</v>
      </c>
      <c r="B68" s="1">
        <f>0</f>
        <v>0</v>
      </c>
      <c r="C68" s="1">
        <f>11658</f>
        <v>11658</v>
      </c>
      <c r="D68" s="1">
        <f t="shared" si="7"/>
        <v>49763</v>
      </c>
      <c r="E68" s="1">
        <f t="shared" si="8"/>
        <v>48.5966796875</v>
      </c>
    </row>
    <row r="69" spans="1:5" x14ac:dyDescent="0.25">
      <c r="A69" s="1">
        <f>17570</f>
        <v>17570</v>
      </c>
      <c r="B69" s="1">
        <f>0</f>
        <v>0</v>
      </c>
      <c r="C69" s="1">
        <f>11820</f>
        <v>11820</v>
      </c>
      <c r="D69" s="1">
        <f t="shared" si="7"/>
        <v>49763</v>
      </c>
      <c r="E69" s="1">
        <f t="shared" si="8"/>
        <v>48.5966796875</v>
      </c>
    </row>
    <row r="70" spans="1:5" x14ac:dyDescent="0.25">
      <c r="A70" s="1">
        <f>17821</f>
        <v>17821</v>
      </c>
      <c r="B70" s="1">
        <f>0</f>
        <v>0</v>
      </c>
      <c r="C70" s="1">
        <f>11966</f>
        <v>11966</v>
      </c>
      <c r="D70" s="1">
        <f>65319</f>
        <v>65319</v>
      </c>
      <c r="E70" s="1">
        <f>63.7880859375</f>
        <v>63.7880859375</v>
      </c>
    </row>
    <row r="71" spans="1:5" x14ac:dyDescent="0.25">
      <c r="A71" s="1">
        <f>18095</f>
        <v>18095</v>
      </c>
      <c r="B71" s="1">
        <f>4</f>
        <v>4</v>
      </c>
      <c r="C71" s="1">
        <f>12100</f>
        <v>12100</v>
      </c>
      <c r="D71" s="1">
        <f t="shared" ref="D71:D88" si="9">81043</f>
        <v>81043</v>
      </c>
      <c r="E71" s="1">
        <f t="shared" ref="E71:E88" si="10">79.1435546875</f>
        <v>79.1435546875</v>
      </c>
    </row>
    <row r="72" spans="1:5" x14ac:dyDescent="0.25">
      <c r="A72" s="1">
        <f>18396</f>
        <v>18396</v>
      </c>
      <c r="B72" s="1">
        <f>4</f>
        <v>4</v>
      </c>
      <c r="C72" s="1">
        <f>12245</f>
        <v>12245</v>
      </c>
      <c r="D72" s="1">
        <f t="shared" si="9"/>
        <v>81043</v>
      </c>
      <c r="E72" s="1">
        <f t="shared" si="10"/>
        <v>79.1435546875</v>
      </c>
    </row>
    <row r="73" spans="1:5" x14ac:dyDescent="0.25">
      <c r="A73" s="1">
        <f>18633</f>
        <v>18633</v>
      </c>
      <c r="B73" s="1">
        <f>3</f>
        <v>3</v>
      </c>
      <c r="C73" s="1">
        <f>12377</f>
        <v>12377</v>
      </c>
      <c r="D73" s="1">
        <f t="shared" si="9"/>
        <v>81043</v>
      </c>
      <c r="E73" s="1">
        <f t="shared" si="10"/>
        <v>79.1435546875</v>
      </c>
    </row>
    <row r="74" spans="1:5" x14ac:dyDescent="0.25">
      <c r="A74" s="1">
        <f>18882</f>
        <v>18882</v>
      </c>
      <c r="B74" s="1">
        <f>2</f>
        <v>2</v>
      </c>
      <c r="C74" s="1">
        <f>12522</f>
        <v>12522</v>
      </c>
      <c r="D74" s="1">
        <f t="shared" si="9"/>
        <v>81043</v>
      </c>
      <c r="E74" s="1">
        <f t="shared" si="10"/>
        <v>79.1435546875</v>
      </c>
    </row>
    <row r="75" spans="1:5" x14ac:dyDescent="0.25">
      <c r="A75" s="1">
        <f>19123</f>
        <v>19123</v>
      </c>
      <c r="B75" s="1">
        <f>3</f>
        <v>3</v>
      </c>
      <c r="C75" s="1">
        <f>12687</f>
        <v>12687</v>
      </c>
      <c r="D75" s="1">
        <f t="shared" si="9"/>
        <v>81043</v>
      </c>
      <c r="E75" s="1">
        <f t="shared" si="10"/>
        <v>79.1435546875</v>
      </c>
    </row>
    <row r="76" spans="1:5" x14ac:dyDescent="0.25">
      <c r="A76" s="1">
        <f>19340</f>
        <v>19340</v>
      </c>
      <c r="B76" s="1">
        <f>3</f>
        <v>3</v>
      </c>
      <c r="C76" s="1">
        <f>12851</f>
        <v>12851</v>
      </c>
      <c r="D76" s="1">
        <f t="shared" si="9"/>
        <v>81043</v>
      </c>
      <c r="E76" s="1">
        <f t="shared" si="10"/>
        <v>79.1435546875</v>
      </c>
    </row>
    <row r="77" spans="1:5" x14ac:dyDescent="0.25">
      <c r="A77" s="1">
        <f>19568</f>
        <v>19568</v>
      </c>
      <c r="B77" s="1">
        <f>0</f>
        <v>0</v>
      </c>
      <c r="C77" s="1">
        <f>13014</f>
        <v>13014</v>
      </c>
      <c r="D77" s="1">
        <f t="shared" si="9"/>
        <v>81043</v>
      </c>
      <c r="E77" s="1">
        <f t="shared" si="10"/>
        <v>79.1435546875</v>
      </c>
    </row>
    <row r="78" spans="1:5" x14ac:dyDescent="0.25">
      <c r="A78" s="1">
        <f>19806</f>
        <v>19806</v>
      </c>
      <c r="B78" s="1">
        <f>0</f>
        <v>0</v>
      </c>
      <c r="C78" s="1">
        <f>13150</f>
        <v>13150</v>
      </c>
      <c r="D78" s="1">
        <f t="shared" si="9"/>
        <v>81043</v>
      </c>
      <c r="E78" s="1">
        <f t="shared" si="10"/>
        <v>79.1435546875</v>
      </c>
    </row>
    <row r="79" spans="1:5" x14ac:dyDescent="0.25">
      <c r="A79" s="1">
        <f>20039</f>
        <v>20039</v>
      </c>
      <c r="B79" s="1">
        <f>0</f>
        <v>0</v>
      </c>
      <c r="C79" s="1">
        <f>13295</f>
        <v>13295</v>
      </c>
      <c r="D79" s="1">
        <f t="shared" si="9"/>
        <v>81043</v>
      </c>
      <c r="E79" s="1">
        <f t="shared" si="10"/>
        <v>79.1435546875</v>
      </c>
    </row>
    <row r="80" spans="1:5" x14ac:dyDescent="0.25">
      <c r="A80" s="1">
        <f>20292</f>
        <v>20292</v>
      </c>
      <c r="B80" s="1">
        <f>0</f>
        <v>0</v>
      </c>
      <c r="C80" s="1">
        <f>13436</f>
        <v>13436</v>
      </c>
      <c r="D80" s="1">
        <f t="shared" si="9"/>
        <v>81043</v>
      </c>
      <c r="E80" s="1">
        <f t="shared" si="10"/>
        <v>79.1435546875</v>
      </c>
    </row>
    <row r="81" spans="1:5" x14ac:dyDescent="0.25">
      <c r="A81" s="1">
        <f>20512</f>
        <v>20512</v>
      </c>
      <c r="B81" s="1">
        <f>3</f>
        <v>3</v>
      </c>
      <c r="C81" s="1">
        <f>13593</f>
        <v>13593</v>
      </c>
      <c r="D81" s="1">
        <f t="shared" si="9"/>
        <v>81043</v>
      </c>
      <c r="E81" s="1">
        <f t="shared" si="10"/>
        <v>79.1435546875</v>
      </c>
    </row>
    <row r="82" spans="1:5" x14ac:dyDescent="0.25">
      <c r="A82" s="1">
        <f>20743</f>
        <v>20743</v>
      </c>
      <c r="B82" s="1">
        <f>0</f>
        <v>0</v>
      </c>
      <c r="C82" s="1">
        <f>13729</f>
        <v>13729</v>
      </c>
      <c r="D82" s="1">
        <f t="shared" si="9"/>
        <v>81043</v>
      </c>
      <c r="E82" s="1">
        <f t="shared" si="10"/>
        <v>79.1435546875</v>
      </c>
    </row>
    <row r="83" spans="1:5" x14ac:dyDescent="0.25">
      <c r="A83" s="1">
        <f>21028</f>
        <v>21028</v>
      </c>
      <c r="B83" s="1">
        <f>8</f>
        <v>8</v>
      </c>
      <c r="C83" s="1">
        <f>13888</f>
        <v>13888</v>
      </c>
      <c r="D83" s="1">
        <f t="shared" si="9"/>
        <v>81043</v>
      </c>
      <c r="E83" s="1">
        <f t="shared" si="10"/>
        <v>79.1435546875</v>
      </c>
    </row>
    <row r="84" spans="1:5" x14ac:dyDescent="0.25">
      <c r="A84" s="1">
        <f>21309</f>
        <v>21309</v>
      </c>
      <c r="B84" s="1">
        <f>0</f>
        <v>0</v>
      </c>
      <c r="C84" s="1">
        <f>14042</f>
        <v>14042</v>
      </c>
      <c r="D84" s="1">
        <f t="shared" si="9"/>
        <v>81043</v>
      </c>
      <c r="E84" s="1">
        <f t="shared" si="10"/>
        <v>79.1435546875</v>
      </c>
    </row>
    <row r="85" spans="1:5" x14ac:dyDescent="0.25">
      <c r="A85" s="1">
        <f>21555</f>
        <v>21555</v>
      </c>
      <c r="B85" s="1">
        <f>0</f>
        <v>0</v>
      </c>
      <c r="C85" s="1">
        <f>14193</f>
        <v>14193</v>
      </c>
      <c r="D85" s="1">
        <f t="shared" si="9"/>
        <v>81043</v>
      </c>
      <c r="E85" s="1">
        <f t="shared" si="10"/>
        <v>79.1435546875</v>
      </c>
    </row>
    <row r="86" spans="1:5" x14ac:dyDescent="0.25">
      <c r="A86" s="1">
        <f>21814</f>
        <v>21814</v>
      </c>
      <c r="B86" s="1">
        <f>0</f>
        <v>0</v>
      </c>
      <c r="C86" s="1">
        <f>14330</f>
        <v>14330</v>
      </c>
      <c r="D86" s="1">
        <f t="shared" si="9"/>
        <v>81043</v>
      </c>
      <c r="E86" s="1">
        <f t="shared" si="10"/>
        <v>79.1435546875</v>
      </c>
    </row>
    <row r="87" spans="1:5" x14ac:dyDescent="0.25">
      <c r="A87" s="1">
        <f>22063</f>
        <v>22063</v>
      </c>
      <c r="B87" s="1">
        <f>0</f>
        <v>0</v>
      </c>
      <c r="C87" s="1">
        <f>14495</f>
        <v>14495</v>
      </c>
      <c r="D87" s="1">
        <f t="shared" si="9"/>
        <v>81043</v>
      </c>
      <c r="E87" s="1">
        <f t="shared" si="10"/>
        <v>79.1435546875</v>
      </c>
    </row>
    <row r="88" spans="1:5" x14ac:dyDescent="0.25">
      <c r="A88" s="1">
        <f>22303</f>
        <v>22303</v>
      </c>
      <c r="B88" s="1">
        <f>2</f>
        <v>2</v>
      </c>
      <c r="C88" s="1">
        <f>14645</f>
        <v>14645</v>
      </c>
      <c r="D88" s="1">
        <f t="shared" si="9"/>
        <v>81043</v>
      </c>
      <c r="E88" s="1">
        <f t="shared" si="10"/>
        <v>79.1435546875</v>
      </c>
    </row>
    <row r="89" spans="1:5" x14ac:dyDescent="0.25">
      <c r="A89" s="1">
        <f>22538</f>
        <v>22538</v>
      </c>
      <c r="B89" s="1">
        <f>0</f>
        <v>0</v>
      </c>
      <c r="C89" s="1">
        <f>14813</f>
        <v>14813</v>
      </c>
      <c r="D89" s="1">
        <f>81053</f>
        <v>81053</v>
      </c>
      <c r="E89" s="1">
        <f>79.1533203125</f>
        <v>79.1533203125</v>
      </c>
    </row>
    <row r="90" spans="1:5" x14ac:dyDescent="0.25">
      <c r="A90" s="1">
        <f>22782</f>
        <v>22782</v>
      </c>
      <c r="B90" s="1">
        <f>0</f>
        <v>0</v>
      </c>
      <c r="C90" s="1">
        <f>14985</f>
        <v>14985</v>
      </c>
      <c r="D90" s="1">
        <f>80845</f>
        <v>80845</v>
      </c>
      <c r="E90" s="1">
        <f>78.9501953125</f>
        <v>78.9501953125</v>
      </c>
    </row>
    <row r="91" spans="1:5" x14ac:dyDescent="0.25">
      <c r="A91" s="1">
        <f>23020</f>
        <v>23020</v>
      </c>
      <c r="B91" s="1">
        <f>0</f>
        <v>0</v>
      </c>
      <c r="C91" s="1">
        <f>15146</f>
        <v>15146</v>
      </c>
      <c r="D91" s="1">
        <f>80867</f>
        <v>80867</v>
      </c>
      <c r="E91" s="1">
        <f>78.9716796875</f>
        <v>78.9716796875</v>
      </c>
    </row>
    <row r="92" spans="1:5" x14ac:dyDescent="0.25">
      <c r="A92" s="1">
        <f>23257</f>
        <v>23257</v>
      </c>
      <c r="B92" s="1">
        <f>0</f>
        <v>0</v>
      </c>
      <c r="C92" s="1">
        <f>15300</f>
        <v>15300</v>
      </c>
      <c r="D92" s="1">
        <f>80997</f>
        <v>80997</v>
      </c>
      <c r="E92" s="1">
        <f>79.0986328125</f>
        <v>79.0986328125</v>
      </c>
    </row>
    <row r="93" spans="1:5" x14ac:dyDescent="0.25">
      <c r="A93" s="1">
        <f>23496</f>
        <v>23496</v>
      </c>
      <c r="B93" s="1">
        <f>0</f>
        <v>0</v>
      </c>
      <c r="C93" s="1">
        <f>15481</f>
        <v>15481</v>
      </c>
      <c r="D93" s="1">
        <f>81243</f>
        <v>81243</v>
      </c>
      <c r="E93" s="1">
        <f>79.3388671875</f>
        <v>79.3388671875</v>
      </c>
    </row>
    <row r="94" spans="1:5" x14ac:dyDescent="0.25">
      <c r="A94" s="1">
        <f>23742</f>
        <v>23742</v>
      </c>
      <c r="B94" s="1">
        <f>0</f>
        <v>0</v>
      </c>
      <c r="C94" s="1">
        <f>15646</f>
        <v>15646</v>
      </c>
      <c r="D94" s="1">
        <f>81509</f>
        <v>81509</v>
      </c>
      <c r="E94" s="1">
        <f>79.5986328125</f>
        <v>79.5986328125</v>
      </c>
    </row>
    <row r="95" spans="1:5" x14ac:dyDescent="0.25">
      <c r="A95" s="1">
        <f>23989</f>
        <v>23989</v>
      </c>
      <c r="B95" s="1">
        <f>8</f>
        <v>8</v>
      </c>
      <c r="C95" s="1">
        <f>15816</f>
        <v>15816</v>
      </c>
      <c r="D95" s="1">
        <f>81579</f>
        <v>81579</v>
      </c>
      <c r="E95" s="1">
        <f>79.6669921875</f>
        <v>79.6669921875</v>
      </c>
    </row>
    <row r="96" spans="1:5" x14ac:dyDescent="0.25">
      <c r="A96" s="1">
        <f>24236</f>
        <v>24236</v>
      </c>
      <c r="B96" s="1">
        <f t="shared" ref="B96:B121" si="11">0</f>
        <v>0</v>
      </c>
      <c r="C96" s="1">
        <f>15996</f>
        <v>15996</v>
      </c>
      <c r="D96" s="1">
        <f>81593</f>
        <v>81593</v>
      </c>
      <c r="E96" s="1">
        <f>79.6806640625</f>
        <v>79.6806640625</v>
      </c>
    </row>
    <row r="97" spans="1:5" x14ac:dyDescent="0.25">
      <c r="A97" s="1">
        <f>24482</f>
        <v>24482</v>
      </c>
      <c r="B97" s="1">
        <f t="shared" si="11"/>
        <v>0</v>
      </c>
      <c r="C97" s="1">
        <f>16173</f>
        <v>16173</v>
      </c>
      <c r="D97" s="1">
        <f>81611</f>
        <v>81611</v>
      </c>
      <c r="E97" s="1">
        <f>79.6982421875</f>
        <v>79.6982421875</v>
      </c>
    </row>
    <row r="98" spans="1:5" x14ac:dyDescent="0.25">
      <c r="A98" s="1">
        <f>24703</f>
        <v>24703</v>
      </c>
      <c r="B98" s="1">
        <f t="shared" si="11"/>
        <v>0</v>
      </c>
      <c r="C98" s="1">
        <f>16340</f>
        <v>16340</v>
      </c>
      <c r="D98" s="1">
        <f>81629</f>
        <v>81629</v>
      </c>
      <c r="E98" s="1">
        <f>79.7158203125</f>
        <v>79.7158203125</v>
      </c>
    </row>
    <row r="99" spans="1:5" x14ac:dyDescent="0.25">
      <c r="A99" s="1">
        <f>24925</f>
        <v>24925</v>
      </c>
      <c r="B99" s="1">
        <f t="shared" si="11"/>
        <v>0</v>
      </c>
      <c r="C99" s="1">
        <f>16501</f>
        <v>16501</v>
      </c>
      <c r="D99" s="1">
        <f t="shared" ref="D99:D107" si="12">81641</f>
        <v>81641</v>
      </c>
      <c r="E99" s="1">
        <f t="shared" ref="E99:E107" si="13">79.7275390625</f>
        <v>79.7275390625</v>
      </c>
    </row>
    <row r="100" spans="1:5" x14ac:dyDescent="0.25">
      <c r="A100" s="1">
        <f>25173</f>
        <v>25173</v>
      </c>
      <c r="B100" s="1">
        <f t="shared" si="11"/>
        <v>0</v>
      </c>
      <c r="C100" s="1">
        <f>16655</f>
        <v>16655</v>
      </c>
      <c r="D100" s="1">
        <f t="shared" si="12"/>
        <v>81641</v>
      </c>
      <c r="E100" s="1">
        <f t="shared" si="13"/>
        <v>79.7275390625</v>
      </c>
    </row>
    <row r="101" spans="1:5" x14ac:dyDescent="0.25">
      <c r="A101" s="1">
        <f>25405</f>
        <v>25405</v>
      </c>
      <c r="B101" s="1">
        <f t="shared" si="11"/>
        <v>0</v>
      </c>
      <c r="C101" s="1">
        <f>16810</f>
        <v>16810</v>
      </c>
      <c r="D101" s="1">
        <f t="shared" si="12"/>
        <v>81641</v>
      </c>
      <c r="E101" s="1">
        <f t="shared" si="13"/>
        <v>79.7275390625</v>
      </c>
    </row>
    <row r="102" spans="1:5" x14ac:dyDescent="0.25">
      <c r="A102" s="1">
        <f>25620</f>
        <v>25620</v>
      </c>
      <c r="B102" s="1">
        <f t="shared" si="11"/>
        <v>0</v>
      </c>
      <c r="C102" s="1">
        <f>16949</f>
        <v>16949</v>
      </c>
      <c r="D102" s="1">
        <f t="shared" si="12"/>
        <v>81641</v>
      </c>
      <c r="E102" s="1">
        <f t="shared" si="13"/>
        <v>79.7275390625</v>
      </c>
    </row>
    <row r="103" spans="1:5" x14ac:dyDescent="0.25">
      <c r="A103" s="1">
        <f>25837</f>
        <v>25837</v>
      </c>
      <c r="B103" s="1">
        <f t="shared" si="11"/>
        <v>0</v>
      </c>
      <c r="C103" s="1">
        <f>17104</f>
        <v>17104</v>
      </c>
      <c r="D103" s="1">
        <f t="shared" si="12"/>
        <v>81641</v>
      </c>
      <c r="E103" s="1">
        <f t="shared" si="13"/>
        <v>79.7275390625</v>
      </c>
    </row>
    <row r="104" spans="1:5" x14ac:dyDescent="0.25">
      <c r="A104" s="1">
        <f>26051</f>
        <v>26051</v>
      </c>
      <c r="B104" s="1">
        <f t="shared" si="11"/>
        <v>0</v>
      </c>
      <c r="C104" s="1">
        <f>17279</f>
        <v>17279</v>
      </c>
      <c r="D104" s="1">
        <f t="shared" si="12"/>
        <v>81641</v>
      </c>
      <c r="E104" s="1">
        <f t="shared" si="13"/>
        <v>79.7275390625</v>
      </c>
    </row>
    <row r="105" spans="1:5" x14ac:dyDescent="0.25">
      <c r="A105" s="1">
        <f>26275</f>
        <v>26275</v>
      </c>
      <c r="B105" s="1">
        <f t="shared" si="11"/>
        <v>0</v>
      </c>
      <c r="C105" s="1">
        <f>17459</f>
        <v>17459</v>
      </c>
      <c r="D105" s="1">
        <f t="shared" si="12"/>
        <v>81641</v>
      </c>
      <c r="E105" s="1">
        <f t="shared" si="13"/>
        <v>79.7275390625</v>
      </c>
    </row>
    <row r="106" spans="1:5" x14ac:dyDescent="0.25">
      <c r="A106" s="1">
        <f>26516</f>
        <v>26516</v>
      </c>
      <c r="B106" s="1">
        <f t="shared" si="11"/>
        <v>0</v>
      </c>
      <c r="C106" s="1">
        <f>17601</f>
        <v>17601</v>
      </c>
      <c r="D106" s="1">
        <f t="shared" si="12"/>
        <v>81641</v>
      </c>
      <c r="E106" s="1">
        <f t="shared" si="13"/>
        <v>79.7275390625</v>
      </c>
    </row>
    <row r="107" spans="1:5" x14ac:dyDescent="0.25">
      <c r="A107" s="1">
        <f>26740</f>
        <v>26740</v>
      </c>
      <c r="B107" s="1">
        <f t="shared" si="11"/>
        <v>0</v>
      </c>
      <c r="C107" s="1">
        <f>17762</f>
        <v>17762</v>
      </c>
      <c r="D107" s="1">
        <f t="shared" si="12"/>
        <v>81641</v>
      </c>
      <c r="E107" s="1">
        <f t="shared" si="13"/>
        <v>79.7275390625</v>
      </c>
    </row>
    <row r="108" spans="1:5" x14ac:dyDescent="0.25">
      <c r="A108" s="1">
        <f>26979</f>
        <v>26979</v>
      </c>
      <c r="B108" s="1">
        <f t="shared" si="11"/>
        <v>0</v>
      </c>
      <c r="C108" s="1">
        <f>17904</f>
        <v>17904</v>
      </c>
      <c r="D108" s="1">
        <f>81645</f>
        <v>81645</v>
      </c>
      <c r="E108" s="1">
        <f>79.7314453125</f>
        <v>79.7314453125</v>
      </c>
    </row>
    <row r="109" spans="1:5" x14ac:dyDescent="0.25">
      <c r="A109" s="1">
        <f>27204</f>
        <v>27204</v>
      </c>
      <c r="B109" s="1">
        <f t="shared" si="11"/>
        <v>0</v>
      </c>
      <c r="C109" s="1">
        <f>18061</f>
        <v>18061</v>
      </c>
      <c r="D109" s="1">
        <f>81217</f>
        <v>81217</v>
      </c>
      <c r="E109" s="1">
        <f>79.3134765625</f>
        <v>79.3134765625</v>
      </c>
    </row>
    <row r="110" spans="1:5" x14ac:dyDescent="0.25">
      <c r="A110" s="1">
        <f>27437</f>
        <v>27437</v>
      </c>
      <c r="B110" s="1">
        <f t="shared" si="11"/>
        <v>0</v>
      </c>
      <c r="C110" s="1">
        <f>18277</f>
        <v>18277</v>
      </c>
      <c r="D110" s="1">
        <f>81217</f>
        <v>81217</v>
      </c>
      <c r="E110" s="1">
        <f>79.3134765625</f>
        <v>79.3134765625</v>
      </c>
    </row>
    <row r="111" spans="1:5" x14ac:dyDescent="0.25">
      <c r="A111" s="1">
        <f>27673</f>
        <v>27673</v>
      </c>
      <c r="B111" s="1">
        <f t="shared" si="11"/>
        <v>0</v>
      </c>
      <c r="C111" s="1">
        <f>18435</f>
        <v>18435</v>
      </c>
      <c r="D111" s="1">
        <f>81227</f>
        <v>81227</v>
      </c>
      <c r="E111" s="1">
        <f>79.3232421875</f>
        <v>79.3232421875</v>
      </c>
    </row>
    <row r="112" spans="1:5" x14ac:dyDescent="0.25">
      <c r="A112" s="1">
        <f>27886</f>
        <v>27886</v>
      </c>
      <c r="B112" s="1">
        <f t="shared" si="11"/>
        <v>0</v>
      </c>
      <c r="C112" s="1">
        <f>18602</f>
        <v>18602</v>
      </c>
      <c r="D112" s="1">
        <f>81191</f>
        <v>81191</v>
      </c>
      <c r="E112" s="1">
        <f>79.2880859375</f>
        <v>79.2880859375</v>
      </c>
    </row>
    <row r="113" spans="1:5" x14ac:dyDescent="0.25">
      <c r="A113" s="1">
        <f>28124</f>
        <v>28124</v>
      </c>
      <c r="B113" s="1">
        <f t="shared" si="11"/>
        <v>0</v>
      </c>
      <c r="C113" s="1">
        <f>18765</f>
        <v>18765</v>
      </c>
      <c r="D113" s="1">
        <f>81157</f>
        <v>81157</v>
      </c>
      <c r="E113" s="1">
        <f>79.2548828125</f>
        <v>79.2548828125</v>
      </c>
    </row>
    <row r="114" spans="1:5" x14ac:dyDescent="0.25">
      <c r="A114" s="1">
        <f>28387</f>
        <v>28387</v>
      </c>
      <c r="B114" s="1">
        <f t="shared" si="11"/>
        <v>0</v>
      </c>
      <c r="C114" s="1">
        <f>18929</f>
        <v>18929</v>
      </c>
      <c r="D114" s="1">
        <f>81133</f>
        <v>81133</v>
      </c>
      <c r="E114" s="1">
        <f>79.2314453125</f>
        <v>79.2314453125</v>
      </c>
    </row>
    <row r="115" spans="1:5" x14ac:dyDescent="0.25">
      <c r="A115" s="1">
        <f>28628</f>
        <v>28628</v>
      </c>
      <c r="B115" s="1">
        <f t="shared" si="11"/>
        <v>0</v>
      </c>
      <c r="C115" s="1">
        <f>19100</f>
        <v>19100</v>
      </c>
      <c r="D115" s="1">
        <f>81117</f>
        <v>81117</v>
      </c>
      <c r="E115" s="1">
        <f>79.2158203125</f>
        <v>79.2158203125</v>
      </c>
    </row>
    <row r="116" spans="1:5" x14ac:dyDescent="0.25">
      <c r="A116" s="1">
        <f>28861</f>
        <v>28861</v>
      </c>
      <c r="B116" s="1">
        <f t="shared" si="11"/>
        <v>0</v>
      </c>
      <c r="C116" s="1">
        <f>19257</f>
        <v>19257</v>
      </c>
      <c r="D116" s="1">
        <f>81119</f>
        <v>81119</v>
      </c>
      <c r="E116" s="1">
        <f>79.2177734375</f>
        <v>79.2177734375</v>
      </c>
    </row>
    <row r="117" spans="1:5" x14ac:dyDescent="0.25">
      <c r="A117" s="1">
        <f>29072</f>
        <v>29072</v>
      </c>
      <c r="B117" s="1">
        <f t="shared" si="11"/>
        <v>0</v>
      </c>
      <c r="C117" s="1">
        <f>19426</f>
        <v>19426</v>
      </c>
      <c r="D117" s="1">
        <f>81125</f>
        <v>81125</v>
      </c>
      <c r="E117" s="1">
        <f>79.2236328125</f>
        <v>79.2236328125</v>
      </c>
    </row>
    <row r="118" spans="1:5" x14ac:dyDescent="0.25">
      <c r="A118" s="1">
        <f>29292</f>
        <v>29292</v>
      </c>
      <c r="B118" s="1">
        <f t="shared" si="11"/>
        <v>0</v>
      </c>
      <c r="C118" s="1">
        <f>19585</f>
        <v>19585</v>
      </c>
      <c r="D118" s="1">
        <f t="shared" ref="D118:D125" si="14">81127</f>
        <v>81127</v>
      </c>
      <c r="E118" s="1">
        <f t="shared" ref="E118:E125" si="15">79.2255859375</f>
        <v>79.2255859375</v>
      </c>
    </row>
    <row r="119" spans="1:5" x14ac:dyDescent="0.25">
      <c r="A119" s="1">
        <f>29537</f>
        <v>29537</v>
      </c>
      <c r="B119" s="1">
        <f t="shared" si="11"/>
        <v>0</v>
      </c>
      <c r="C119" s="1">
        <f>19740</f>
        <v>19740</v>
      </c>
      <c r="D119" s="1">
        <f t="shared" si="14"/>
        <v>81127</v>
      </c>
      <c r="E119" s="1">
        <f t="shared" si="15"/>
        <v>79.2255859375</v>
      </c>
    </row>
    <row r="120" spans="1:5" x14ac:dyDescent="0.25">
      <c r="A120" s="1">
        <f>29768</f>
        <v>29768</v>
      </c>
      <c r="B120" s="1">
        <f t="shared" si="11"/>
        <v>0</v>
      </c>
      <c r="C120" s="1">
        <f>19917</f>
        <v>19917</v>
      </c>
      <c r="D120" s="1">
        <f t="shared" si="14"/>
        <v>81127</v>
      </c>
      <c r="E120" s="1">
        <f t="shared" si="15"/>
        <v>79.2255859375</v>
      </c>
    </row>
    <row r="121" spans="1:5" x14ac:dyDescent="0.25">
      <c r="A121" s="1">
        <f>30034</f>
        <v>30034</v>
      </c>
      <c r="B121" s="1">
        <f t="shared" si="11"/>
        <v>0</v>
      </c>
      <c r="C121" s="1">
        <f>20067</f>
        <v>20067</v>
      </c>
      <c r="D121" s="1">
        <f t="shared" si="14"/>
        <v>81127</v>
      </c>
      <c r="E121" s="1">
        <f t="shared" si="15"/>
        <v>79.2255859375</v>
      </c>
    </row>
    <row r="122" spans="1:5" x14ac:dyDescent="0.25">
      <c r="A122" s="1">
        <f>30303</f>
        <v>30303</v>
      </c>
      <c r="B122" s="1">
        <f>4</f>
        <v>4</v>
      </c>
      <c r="C122" s="1">
        <f>20218</f>
        <v>20218</v>
      </c>
      <c r="D122" s="1">
        <f t="shared" si="14"/>
        <v>81127</v>
      </c>
      <c r="E122" s="1">
        <f t="shared" si="15"/>
        <v>79.2255859375</v>
      </c>
    </row>
    <row r="123" spans="1:5" x14ac:dyDescent="0.25">
      <c r="A123" s="1">
        <f>30529</f>
        <v>30529</v>
      </c>
      <c r="B123" s="1">
        <f>0</f>
        <v>0</v>
      </c>
      <c r="C123" s="1">
        <f>20371</f>
        <v>20371</v>
      </c>
      <c r="D123" s="1">
        <f t="shared" si="14"/>
        <v>81127</v>
      </c>
      <c r="E123" s="1">
        <f t="shared" si="15"/>
        <v>79.2255859375</v>
      </c>
    </row>
    <row r="124" spans="1:5" x14ac:dyDescent="0.25">
      <c r="A124" s="1">
        <f>30776</f>
        <v>30776</v>
      </c>
      <c r="B124" s="1">
        <f>5</f>
        <v>5</v>
      </c>
      <c r="C124" s="1">
        <f>20550</f>
        <v>20550</v>
      </c>
      <c r="D124" s="1">
        <f t="shared" si="14"/>
        <v>81127</v>
      </c>
      <c r="E124" s="1">
        <f t="shared" si="15"/>
        <v>79.2255859375</v>
      </c>
    </row>
    <row r="125" spans="1:5" x14ac:dyDescent="0.25">
      <c r="A125" s="1">
        <f>31013</f>
        <v>31013</v>
      </c>
      <c r="B125" s="1">
        <f>2</f>
        <v>2</v>
      </c>
      <c r="C125" s="1">
        <f>20710</f>
        <v>20710</v>
      </c>
      <c r="D125" s="1">
        <f t="shared" si="14"/>
        <v>81127</v>
      </c>
      <c r="E125" s="1">
        <f t="shared" si="15"/>
        <v>79.2255859375</v>
      </c>
    </row>
    <row r="126" spans="1:5" x14ac:dyDescent="0.25">
      <c r="A126" s="1">
        <f>31244</f>
        <v>31244</v>
      </c>
      <c r="B126" s="1">
        <f>3</f>
        <v>3</v>
      </c>
      <c r="C126" s="1">
        <f>20874</f>
        <v>20874</v>
      </c>
      <c r="D126" s="1">
        <f>81131</f>
        <v>81131</v>
      </c>
      <c r="E126" s="1">
        <f>79.2294921875</f>
        <v>79.2294921875</v>
      </c>
    </row>
    <row r="127" spans="1:5" x14ac:dyDescent="0.25">
      <c r="A127" s="1">
        <f>31585</f>
        <v>31585</v>
      </c>
      <c r="B127" s="1">
        <f>4</f>
        <v>4</v>
      </c>
      <c r="C127" s="1">
        <f>21032</f>
        <v>21032</v>
      </c>
      <c r="D127" s="1">
        <f>50201</f>
        <v>50201</v>
      </c>
      <c r="E127" s="1">
        <f>49.0244140625</f>
        <v>49.0244140625</v>
      </c>
    </row>
    <row r="128" spans="1:5" x14ac:dyDescent="0.25">
      <c r="A128" s="1">
        <f>31823</f>
        <v>31823</v>
      </c>
      <c r="B128" s="1">
        <f>0</f>
        <v>0</v>
      </c>
      <c r="C128" s="1">
        <f>21188</f>
        <v>21188</v>
      </c>
      <c r="D128" s="1">
        <f>50249</f>
        <v>50249</v>
      </c>
      <c r="E128" s="1">
        <f>49.0712890625</f>
        <v>49.0712890625</v>
      </c>
    </row>
    <row r="129" spans="1:5" x14ac:dyDescent="0.25">
      <c r="A129" s="1">
        <f>32051</f>
        <v>32051</v>
      </c>
      <c r="B129" s="1">
        <f>0</f>
        <v>0</v>
      </c>
      <c r="C129" s="1">
        <f>21325</f>
        <v>21325</v>
      </c>
      <c r="D129" s="1">
        <f>50249</f>
        <v>50249</v>
      </c>
      <c r="E129" s="1">
        <f>49.0712890625</f>
        <v>49.0712890625</v>
      </c>
    </row>
    <row r="130" spans="1:5" x14ac:dyDescent="0.25">
      <c r="A130" s="1">
        <f>32290</f>
        <v>32290</v>
      </c>
      <c r="B130" s="1">
        <f>0</f>
        <v>0</v>
      </c>
      <c r="C130" s="1">
        <f>21494</f>
        <v>21494</v>
      </c>
      <c r="D130" s="1">
        <f>65823</f>
        <v>65823</v>
      </c>
      <c r="E130" s="1">
        <f>64.2802734375</f>
        <v>64.2802734375</v>
      </c>
    </row>
    <row r="131" spans="1:5" x14ac:dyDescent="0.25">
      <c r="A131" s="1">
        <f>32526</f>
        <v>32526</v>
      </c>
      <c r="B131" s="1">
        <f>0</f>
        <v>0</v>
      </c>
      <c r="C131" s="1">
        <f>21670</f>
        <v>21670</v>
      </c>
      <c r="D131" s="1">
        <f>65823</f>
        <v>65823</v>
      </c>
      <c r="E131" s="1">
        <f>64.2802734375</f>
        <v>64.2802734375</v>
      </c>
    </row>
    <row r="132" spans="1:5" x14ac:dyDescent="0.25">
      <c r="A132" s="1">
        <f>32764</f>
        <v>32764</v>
      </c>
      <c r="B132" s="1">
        <f>0</f>
        <v>0</v>
      </c>
      <c r="C132" s="1">
        <f>21818</f>
        <v>21818</v>
      </c>
      <c r="D132" s="1">
        <f>65823</f>
        <v>65823</v>
      </c>
      <c r="E132" s="1">
        <f>64.2802734375</f>
        <v>64.2802734375</v>
      </c>
    </row>
    <row r="133" spans="1:5" x14ac:dyDescent="0.25">
      <c r="A133" s="1">
        <f>33015</f>
        <v>33015</v>
      </c>
      <c r="B133" s="1">
        <f>2</f>
        <v>2</v>
      </c>
      <c r="C133" s="1">
        <f>21974</f>
        <v>21974</v>
      </c>
      <c r="D133" s="1">
        <f>65823</f>
        <v>65823</v>
      </c>
      <c r="E133" s="1">
        <f>64.2802734375</f>
        <v>64.2802734375</v>
      </c>
    </row>
    <row r="134" spans="1:5" x14ac:dyDescent="0.25">
      <c r="A134" s="1">
        <f>33254</f>
        <v>33254</v>
      </c>
      <c r="B134" s="1">
        <f>0</f>
        <v>0</v>
      </c>
      <c r="C134" s="1">
        <f>22146</f>
        <v>22146</v>
      </c>
      <c r="D134" s="1">
        <f>65823</f>
        <v>65823</v>
      </c>
      <c r="E134" s="1">
        <f>64.2802734375</f>
        <v>64.2802734375</v>
      </c>
    </row>
    <row r="135" spans="1:5" x14ac:dyDescent="0.25">
      <c r="A135" s="1">
        <f>33503</f>
        <v>33503</v>
      </c>
      <c r="B135" s="1">
        <f>2</f>
        <v>2</v>
      </c>
      <c r="C135" s="1">
        <f>22315</f>
        <v>22315</v>
      </c>
      <c r="D135" s="1">
        <f>81371</f>
        <v>81371</v>
      </c>
      <c r="E135" s="1">
        <f>79.4638671875</f>
        <v>79.4638671875</v>
      </c>
    </row>
    <row r="136" spans="1:5" x14ac:dyDescent="0.25">
      <c r="A136" s="1">
        <f>33727</f>
        <v>33727</v>
      </c>
      <c r="B136" s="1">
        <f>3</f>
        <v>3</v>
      </c>
      <c r="C136" s="1">
        <f>22461</f>
        <v>22461</v>
      </c>
      <c r="D136" s="1">
        <f t="shared" ref="D136:D145" si="16">81365</f>
        <v>81365</v>
      </c>
      <c r="E136" s="1">
        <f t="shared" ref="E136:E145" si="17">79.4580078125</f>
        <v>79.4580078125</v>
      </c>
    </row>
    <row r="137" spans="1:5" x14ac:dyDescent="0.25">
      <c r="A137" s="1">
        <f>33960</f>
        <v>33960</v>
      </c>
      <c r="B137" s="1">
        <f>6</f>
        <v>6</v>
      </c>
      <c r="C137" s="1">
        <f>22624</f>
        <v>22624</v>
      </c>
      <c r="D137" s="1">
        <f t="shared" si="16"/>
        <v>81365</v>
      </c>
      <c r="E137" s="1">
        <f t="shared" si="17"/>
        <v>79.4580078125</v>
      </c>
    </row>
    <row r="138" spans="1:5" x14ac:dyDescent="0.25">
      <c r="A138" s="1">
        <f>34186</f>
        <v>34186</v>
      </c>
      <c r="B138" s="1">
        <f>0</f>
        <v>0</v>
      </c>
      <c r="C138" s="1">
        <f>22783</f>
        <v>22783</v>
      </c>
      <c r="D138" s="1">
        <f t="shared" si="16"/>
        <v>81365</v>
      </c>
      <c r="E138" s="1">
        <f t="shared" si="17"/>
        <v>79.4580078125</v>
      </c>
    </row>
    <row r="139" spans="1:5" x14ac:dyDescent="0.25">
      <c r="A139" s="1">
        <f>34408</f>
        <v>34408</v>
      </c>
      <c r="B139" s="1">
        <f>2</f>
        <v>2</v>
      </c>
      <c r="C139" s="1">
        <f>22929</f>
        <v>22929</v>
      </c>
      <c r="D139" s="1">
        <f t="shared" si="16"/>
        <v>81365</v>
      </c>
      <c r="E139" s="1">
        <f t="shared" si="17"/>
        <v>79.4580078125</v>
      </c>
    </row>
    <row r="140" spans="1:5" x14ac:dyDescent="0.25">
      <c r="A140" s="1">
        <f>34652</f>
        <v>34652</v>
      </c>
      <c r="B140" s="1">
        <f>0</f>
        <v>0</v>
      </c>
      <c r="C140" s="1">
        <f>23094</f>
        <v>23094</v>
      </c>
      <c r="D140" s="1">
        <f t="shared" si="16"/>
        <v>81365</v>
      </c>
      <c r="E140" s="1">
        <f t="shared" si="17"/>
        <v>79.4580078125</v>
      </c>
    </row>
    <row r="141" spans="1:5" x14ac:dyDescent="0.25">
      <c r="A141" s="1">
        <f>34869</f>
        <v>34869</v>
      </c>
      <c r="B141" s="1">
        <f>0</f>
        <v>0</v>
      </c>
      <c r="C141" s="1">
        <f>23257</f>
        <v>23257</v>
      </c>
      <c r="D141" s="1">
        <f t="shared" si="16"/>
        <v>81365</v>
      </c>
      <c r="E141" s="1">
        <f t="shared" si="17"/>
        <v>79.4580078125</v>
      </c>
    </row>
    <row r="142" spans="1:5" x14ac:dyDescent="0.25">
      <c r="A142" s="1">
        <f>35092</f>
        <v>35092</v>
      </c>
      <c r="B142" s="1">
        <f>0</f>
        <v>0</v>
      </c>
      <c r="C142" s="1">
        <f>23428</f>
        <v>23428</v>
      </c>
      <c r="D142" s="1">
        <f t="shared" si="16"/>
        <v>81365</v>
      </c>
      <c r="E142" s="1">
        <f t="shared" si="17"/>
        <v>79.4580078125</v>
      </c>
    </row>
    <row r="143" spans="1:5" x14ac:dyDescent="0.25">
      <c r="A143" s="1">
        <f>35308</f>
        <v>35308</v>
      </c>
      <c r="B143" s="1">
        <f>0</f>
        <v>0</v>
      </c>
      <c r="C143" s="1">
        <f>23591</f>
        <v>23591</v>
      </c>
      <c r="D143" s="1">
        <f t="shared" si="16"/>
        <v>81365</v>
      </c>
      <c r="E143" s="1">
        <f t="shared" si="17"/>
        <v>79.4580078125</v>
      </c>
    </row>
    <row r="144" spans="1:5" x14ac:dyDescent="0.25">
      <c r="C144" s="1">
        <f>23734</f>
        <v>23734</v>
      </c>
      <c r="D144" s="1">
        <f t="shared" si="16"/>
        <v>81365</v>
      </c>
      <c r="E144" s="1">
        <f t="shared" si="17"/>
        <v>79.4580078125</v>
      </c>
    </row>
    <row r="145" spans="3:5" x14ac:dyDescent="0.25">
      <c r="C145" s="1">
        <f>23925</f>
        <v>23925</v>
      </c>
      <c r="D145" s="1">
        <f t="shared" si="16"/>
        <v>81365</v>
      </c>
      <c r="E145" s="1">
        <f t="shared" si="17"/>
        <v>79.4580078125</v>
      </c>
    </row>
    <row r="146" spans="3:5" x14ac:dyDescent="0.25">
      <c r="C146" s="1">
        <f>24093</f>
        <v>24093</v>
      </c>
      <c r="D146" s="1">
        <f t="shared" ref="D146:D162" si="18">50602</f>
        <v>50602</v>
      </c>
      <c r="E146" s="1">
        <f t="shared" ref="E146:E162" si="19">49.416015625</f>
        <v>49.416015625</v>
      </c>
    </row>
    <row r="147" spans="3:5" x14ac:dyDescent="0.25">
      <c r="C147" s="1">
        <f>24291</f>
        <v>24291</v>
      </c>
      <c r="D147" s="1">
        <f t="shared" si="18"/>
        <v>50602</v>
      </c>
      <c r="E147" s="1">
        <f t="shared" si="19"/>
        <v>49.416015625</v>
      </c>
    </row>
    <row r="148" spans="3:5" x14ac:dyDescent="0.25">
      <c r="C148" s="1">
        <f>24461</f>
        <v>24461</v>
      </c>
      <c r="D148" s="1">
        <f t="shared" si="18"/>
        <v>50602</v>
      </c>
      <c r="E148" s="1">
        <f t="shared" si="19"/>
        <v>49.416015625</v>
      </c>
    </row>
    <row r="149" spans="3:5" x14ac:dyDescent="0.25">
      <c r="C149" s="1">
        <f>24613</f>
        <v>24613</v>
      </c>
      <c r="D149" s="1">
        <f t="shared" si="18"/>
        <v>50602</v>
      </c>
      <c r="E149" s="1">
        <f t="shared" si="19"/>
        <v>49.416015625</v>
      </c>
    </row>
    <row r="150" spans="3:5" x14ac:dyDescent="0.25">
      <c r="C150" s="1">
        <f>24774</f>
        <v>24774</v>
      </c>
      <c r="D150" s="1">
        <f t="shared" si="18"/>
        <v>50602</v>
      </c>
      <c r="E150" s="1">
        <f t="shared" si="19"/>
        <v>49.416015625</v>
      </c>
    </row>
    <row r="151" spans="3:5" x14ac:dyDescent="0.25">
      <c r="C151" s="1">
        <f>24921</f>
        <v>24921</v>
      </c>
      <c r="D151" s="1">
        <f t="shared" si="18"/>
        <v>50602</v>
      </c>
      <c r="E151" s="1">
        <f t="shared" si="19"/>
        <v>49.416015625</v>
      </c>
    </row>
    <row r="152" spans="3:5" x14ac:dyDescent="0.25">
      <c r="C152" s="1">
        <f>25100</f>
        <v>25100</v>
      </c>
      <c r="D152" s="1">
        <f t="shared" si="18"/>
        <v>50602</v>
      </c>
      <c r="E152" s="1">
        <f t="shared" si="19"/>
        <v>49.416015625</v>
      </c>
    </row>
    <row r="153" spans="3:5" x14ac:dyDescent="0.25">
      <c r="C153" s="1">
        <f>25241</f>
        <v>25241</v>
      </c>
      <c r="D153" s="1">
        <f t="shared" si="18"/>
        <v>50602</v>
      </c>
      <c r="E153" s="1">
        <f t="shared" si="19"/>
        <v>49.416015625</v>
      </c>
    </row>
    <row r="154" spans="3:5" x14ac:dyDescent="0.25">
      <c r="C154" s="1">
        <f>25394</f>
        <v>25394</v>
      </c>
      <c r="D154" s="1">
        <f t="shared" si="18"/>
        <v>50602</v>
      </c>
      <c r="E154" s="1">
        <f t="shared" si="19"/>
        <v>49.416015625</v>
      </c>
    </row>
    <row r="155" spans="3:5" x14ac:dyDescent="0.25">
      <c r="C155" s="1">
        <f>25560</f>
        <v>25560</v>
      </c>
      <c r="D155" s="1">
        <f t="shared" si="18"/>
        <v>50602</v>
      </c>
      <c r="E155" s="1">
        <f t="shared" si="19"/>
        <v>49.416015625</v>
      </c>
    </row>
    <row r="156" spans="3:5" x14ac:dyDescent="0.25">
      <c r="C156" s="1">
        <f>25706</f>
        <v>25706</v>
      </c>
      <c r="D156" s="1">
        <f t="shared" si="18"/>
        <v>50602</v>
      </c>
      <c r="E156" s="1">
        <f t="shared" si="19"/>
        <v>49.416015625</v>
      </c>
    </row>
    <row r="157" spans="3:5" x14ac:dyDescent="0.25">
      <c r="C157" s="1">
        <f>25889</f>
        <v>25889</v>
      </c>
      <c r="D157" s="1">
        <f t="shared" si="18"/>
        <v>50602</v>
      </c>
      <c r="E157" s="1">
        <f t="shared" si="19"/>
        <v>49.416015625</v>
      </c>
    </row>
    <row r="158" spans="3:5" x14ac:dyDescent="0.25">
      <c r="C158" s="1">
        <f>26043</f>
        <v>26043</v>
      </c>
      <c r="D158" s="1">
        <f t="shared" si="18"/>
        <v>50602</v>
      </c>
      <c r="E158" s="1">
        <f t="shared" si="19"/>
        <v>49.416015625</v>
      </c>
    </row>
    <row r="159" spans="3:5" x14ac:dyDescent="0.25">
      <c r="C159" s="1">
        <f>26190</f>
        <v>26190</v>
      </c>
      <c r="D159" s="1">
        <f t="shared" si="18"/>
        <v>50602</v>
      </c>
      <c r="E159" s="1">
        <f t="shared" si="19"/>
        <v>49.416015625</v>
      </c>
    </row>
    <row r="160" spans="3:5" x14ac:dyDescent="0.25">
      <c r="C160" s="1">
        <f>26352</f>
        <v>26352</v>
      </c>
      <c r="D160" s="1">
        <f t="shared" si="18"/>
        <v>50602</v>
      </c>
      <c r="E160" s="1">
        <f t="shared" si="19"/>
        <v>49.416015625</v>
      </c>
    </row>
    <row r="161" spans="3:5" x14ac:dyDescent="0.25">
      <c r="C161" s="1">
        <f>26522</f>
        <v>26522</v>
      </c>
      <c r="D161" s="1">
        <f t="shared" si="18"/>
        <v>50602</v>
      </c>
      <c r="E161" s="1">
        <f t="shared" si="19"/>
        <v>49.416015625</v>
      </c>
    </row>
    <row r="162" spans="3:5" x14ac:dyDescent="0.25">
      <c r="C162" s="1">
        <f>26699</f>
        <v>26699</v>
      </c>
      <c r="D162" s="1">
        <f t="shared" si="18"/>
        <v>50602</v>
      </c>
      <c r="E162" s="1">
        <f t="shared" si="19"/>
        <v>49.416015625</v>
      </c>
    </row>
    <row r="163" spans="3:5" x14ac:dyDescent="0.25">
      <c r="C163" s="1">
        <f>26847</f>
        <v>26847</v>
      </c>
      <c r="D163" s="1">
        <f>66174</f>
        <v>66174</v>
      </c>
      <c r="E163" s="1">
        <f>64.623046875</f>
        <v>64.623046875</v>
      </c>
    </row>
    <row r="164" spans="3:5" x14ac:dyDescent="0.25">
      <c r="C164" s="1">
        <f>26999</f>
        <v>26999</v>
      </c>
      <c r="D164" s="1">
        <f>81750</f>
        <v>81750</v>
      </c>
      <c r="E164" s="1">
        <f>79.833984375</f>
        <v>79.833984375</v>
      </c>
    </row>
    <row r="165" spans="3:5" x14ac:dyDescent="0.25">
      <c r="C165" s="1">
        <f>27156</f>
        <v>27156</v>
      </c>
      <c r="D165" s="1">
        <f t="shared" ref="D165:D184" si="20">81774</f>
        <v>81774</v>
      </c>
      <c r="E165" s="1">
        <f t="shared" ref="E165:E184" si="21">79.857421875</f>
        <v>79.857421875</v>
      </c>
    </row>
    <row r="166" spans="3:5" x14ac:dyDescent="0.25">
      <c r="C166" s="1">
        <f>27334</f>
        <v>27334</v>
      </c>
      <c r="D166" s="1">
        <f t="shared" si="20"/>
        <v>81774</v>
      </c>
      <c r="E166" s="1">
        <f t="shared" si="21"/>
        <v>79.857421875</v>
      </c>
    </row>
    <row r="167" spans="3:5" x14ac:dyDescent="0.25">
      <c r="C167" s="1">
        <f>27516</f>
        <v>27516</v>
      </c>
      <c r="D167" s="1">
        <f t="shared" si="20"/>
        <v>81774</v>
      </c>
      <c r="E167" s="1">
        <f t="shared" si="21"/>
        <v>79.857421875</v>
      </c>
    </row>
    <row r="168" spans="3:5" x14ac:dyDescent="0.25">
      <c r="C168" s="1">
        <f>27670</f>
        <v>27670</v>
      </c>
      <c r="D168" s="1">
        <f t="shared" si="20"/>
        <v>81774</v>
      </c>
      <c r="E168" s="1">
        <f t="shared" si="21"/>
        <v>79.857421875</v>
      </c>
    </row>
    <row r="169" spans="3:5" x14ac:dyDescent="0.25">
      <c r="C169" s="1">
        <f>27809</f>
        <v>27809</v>
      </c>
      <c r="D169" s="1">
        <f t="shared" si="20"/>
        <v>81774</v>
      </c>
      <c r="E169" s="1">
        <f t="shared" si="21"/>
        <v>79.857421875</v>
      </c>
    </row>
    <row r="170" spans="3:5" x14ac:dyDescent="0.25">
      <c r="C170" s="1">
        <f>27959</f>
        <v>27959</v>
      </c>
      <c r="D170" s="1">
        <f t="shared" si="20"/>
        <v>81774</v>
      </c>
      <c r="E170" s="1">
        <f t="shared" si="21"/>
        <v>79.857421875</v>
      </c>
    </row>
    <row r="171" spans="3:5" x14ac:dyDescent="0.25">
      <c r="C171" s="1">
        <f>28116</f>
        <v>28116</v>
      </c>
      <c r="D171" s="1">
        <f t="shared" si="20"/>
        <v>81774</v>
      </c>
      <c r="E171" s="1">
        <f t="shared" si="21"/>
        <v>79.857421875</v>
      </c>
    </row>
    <row r="172" spans="3:5" x14ac:dyDescent="0.25">
      <c r="C172" s="1">
        <f>28272</f>
        <v>28272</v>
      </c>
      <c r="D172" s="1">
        <f t="shared" si="20"/>
        <v>81774</v>
      </c>
      <c r="E172" s="1">
        <f t="shared" si="21"/>
        <v>79.857421875</v>
      </c>
    </row>
    <row r="173" spans="3:5" x14ac:dyDescent="0.25">
      <c r="C173" s="1">
        <f>28412</f>
        <v>28412</v>
      </c>
      <c r="D173" s="1">
        <f t="shared" si="20"/>
        <v>81774</v>
      </c>
      <c r="E173" s="1">
        <f t="shared" si="21"/>
        <v>79.857421875</v>
      </c>
    </row>
    <row r="174" spans="3:5" x14ac:dyDescent="0.25">
      <c r="C174" s="1">
        <f>28558</f>
        <v>28558</v>
      </c>
      <c r="D174" s="1">
        <f t="shared" si="20"/>
        <v>81774</v>
      </c>
      <c r="E174" s="1">
        <f t="shared" si="21"/>
        <v>79.857421875</v>
      </c>
    </row>
    <row r="175" spans="3:5" x14ac:dyDescent="0.25">
      <c r="C175" s="1">
        <f>28719</f>
        <v>28719</v>
      </c>
      <c r="D175" s="1">
        <f t="shared" si="20"/>
        <v>81774</v>
      </c>
      <c r="E175" s="1">
        <f t="shared" si="21"/>
        <v>79.857421875</v>
      </c>
    </row>
    <row r="176" spans="3:5" x14ac:dyDescent="0.25">
      <c r="C176" s="1">
        <f>28871</f>
        <v>28871</v>
      </c>
      <c r="D176" s="1">
        <f t="shared" si="20"/>
        <v>81774</v>
      </c>
      <c r="E176" s="1">
        <f t="shared" si="21"/>
        <v>79.857421875</v>
      </c>
    </row>
    <row r="177" spans="3:5" x14ac:dyDescent="0.25">
      <c r="C177" s="1">
        <f>29022</f>
        <v>29022</v>
      </c>
      <c r="D177" s="1">
        <f t="shared" si="20"/>
        <v>81774</v>
      </c>
      <c r="E177" s="1">
        <f t="shared" si="21"/>
        <v>79.857421875</v>
      </c>
    </row>
    <row r="178" spans="3:5" x14ac:dyDescent="0.25">
      <c r="C178" s="1">
        <f>29155</f>
        <v>29155</v>
      </c>
      <c r="D178" s="1">
        <f t="shared" si="20"/>
        <v>81774</v>
      </c>
      <c r="E178" s="1">
        <f t="shared" si="21"/>
        <v>79.857421875</v>
      </c>
    </row>
    <row r="179" spans="3:5" x14ac:dyDescent="0.25">
      <c r="C179" s="1">
        <f>29309</f>
        <v>29309</v>
      </c>
      <c r="D179" s="1">
        <f t="shared" si="20"/>
        <v>81774</v>
      </c>
      <c r="E179" s="1">
        <f t="shared" si="21"/>
        <v>79.857421875</v>
      </c>
    </row>
    <row r="180" spans="3:5" x14ac:dyDescent="0.25">
      <c r="C180" s="1">
        <f>29467</f>
        <v>29467</v>
      </c>
      <c r="D180" s="1">
        <f t="shared" si="20"/>
        <v>81774</v>
      </c>
      <c r="E180" s="1">
        <f t="shared" si="21"/>
        <v>79.857421875</v>
      </c>
    </row>
    <row r="181" spans="3:5" x14ac:dyDescent="0.25">
      <c r="C181" s="1">
        <f>29630</f>
        <v>29630</v>
      </c>
      <c r="D181" s="1">
        <f t="shared" si="20"/>
        <v>81774</v>
      </c>
      <c r="E181" s="1">
        <f t="shared" si="21"/>
        <v>79.857421875</v>
      </c>
    </row>
    <row r="182" spans="3:5" x14ac:dyDescent="0.25">
      <c r="C182" s="1">
        <f>29783</f>
        <v>29783</v>
      </c>
      <c r="D182" s="1">
        <f t="shared" si="20"/>
        <v>81774</v>
      </c>
      <c r="E182" s="1">
        <f t="shared" si="21"/>
        <v>79.857421875</v>
      </c>
    </row>
    <row r="183" spans="3:5" x14ac:dyDescent="0.25">
      <c r="C183" s="1">
        <f>29936</f>
        <v>29936</v>
      </c>
      <c r="D183" s="1">
        <f t="shared" si="20"/>
        <v>81774</v>
      </c>
      <c r="E183" s="1">
        <f t="shared" si="21"/>
        <v>79.857421875</v>
      </c>
    </row>
    <row r="184" spans="3:5" x14ac:dyDescent="0.25">
      <c r="C184" s="1">
        <f>30133</f>
        <v>30133</v>
      </c>
      <c r="D184" s="1">
        <f t="shared" si="20"/>
        <v>81774</v>
      </c>
      <c r="E184" s="1">
        <f t="shared" si="21"/>
        <v>79.857421875</v>
      </c>
    </row>
    <row r="185" spans="3:5" x14ac:dyDescent="0.25">
      <c r="C185" s="1">
        <f>30331</f>
        <v>30331</v>
      </c>
      <c r="D185" s="1">
        <f>81378</f>
        <v>81378</v>
      </c>
      <c r="E185" s="1">
        <f>79.470703125</f>
        <v>79.470703125</v>
      </c>
    </row>
    <row r="186" spans="3:5" x14ac:dyDescent="0.25">
      <c r="C186" s="1">
        <f>30483</f>
        <v>30483</v>
      </c>
      <c r="D186" s="1">
        <f>81380</f>
        <v>81380</v>
      </c>
      <c r="E186" s="1">
        <f>79.47265625</f>
        <v>79.47265625</v>
      </c>
    </row>
    <row r="187" spans="3:5" x14ac:dyDescent="0.25">
      <c r="C187" s="1">
        <f>30642</f>
        <v>30642</v>
      </c>
      <c r="D187" s="1">
        <f>81418</f>
        <v>81418</v>
      </c>
      <c r="E187" s="1">
        <f>79.509765625</f>
        <v>79.509765625</v>
      </c>
    </row>
    <row r="188" spans="3:5" x14ac:dyDescent="0.25">
      <c r="C188" s="1">
        <f>30777</f>
        <v>30777</v>
      </c>
      <c r="D188" s="1">
        <f>81442</f>
        <v>81442</v>
      </c>
      <c r="E188" s="1">
        <f>79.533203125</f>
        <v>79.533203125</v>
      </c>
    </row>
    <row r="189" spans="3:5" x14ac:dyDescent="0.25">
      <c r="C189" s="1">
        <f>30935</f>
        <v>30935</v>
      </c>
      <c r="D189" s="1">
        <f>81468</f>
        <v>81468</v>
      </c>
      <c r="E189" s="1">
        <f>79.55859375</f>
        <v>79.55859375</v>
      </c>
    </row>
    <row r="190" spans="3:5" x14ac:dyDescent="0.25">
      <c r="C190" s="1">
        <f>31117</f>
        <v>31117</v>
      </c>
      <c r="D190" s="1">
        <f>81498</f>
        <v>81498</v>
      </c>
      <c r="E190" s="1">
        <f>79.587890625</f>
        <v>79.587890625</v>
      </c>
    </row>
    <row r="191" spans="3:5" x14ac:dyDescent="0.25">
      <c r="C191" s="1">
        <f>31287</f>
        <v>31287</v>
      </c>
      <c r="D191" s="1">
        <f>81538</f>
        <v>81538</v>
      </c>
      <c r="E191" s="1">
        <f>79.626953125</f>
        <v>79.626953125</v>
      </c>
    </row>
    <row r="192" spans="3:5" x14ac:dyDescent="0.25">
      <c r="C192" s="1">
        <f>31428</f>
        <v>31428</v>
      </c>
      <c r="D192" s="1">
        <f>81562</f>
        <v>81562</v>
      </c>
      <c r="E192" s="1">
        <f>79.650390625</f>
        <v>79.650390625</v>
      </c>
    </row>
    <row r="193" spans="3:5" x14ac:dyDescent="0.25">
      <c r="C193" s="1">
        <f>31589</f>
        <v>31589</v>
      </c>
      <c r="D193" s="1">
        <f>81588</f>
        <v>81588</v>
      </c>
      <c r="E193" s="1">
        <f>79.67578125</f>
        <v>79.67578125</v>
      </c>
    </row>
    <row r="194" spans="3:5" x14ac:dyDescent="0.25">
      <c r="C194" s="1">
        <f>31760</f>
        <v>31760</v>
      </c>
      <c r="D194" s="1">
        <f t="shared" ref="D194:D202" si="22">81618</f>
        <v>81618</v>
      </c>
      <c r="E194" s="1">
        <f t="shared" ref="E194:E202" si="23">79.705078125</f>
        <v>79.705078125</v>
      </c>
    </row>
    <row r="195" spans="3:5" x14ac:dyDescent="0.25">
      <c r="C195" s="1">
        <f>31923</f>
        <v>31923</v>
      </c>
      <c r="D195" s="1">
        <f t="shared" si="22"/>
        <v>81618</v>
      </c>
      <c r="E195" s="1">
        <f t="shared" si="23"/>
        <v>79.705078125</v>
      </c>
    </row>
    <row r="196" spans="3:5" x14ac:dyDescent="0.25">
      <c r="C196" s="1">
        <f>32067</f>
        <v>32067</v>
      </c>
      <c r="D196" s="1">
        <f t="shared" si="22"/>
        <v>81618</v>
      </c>
      <c r="E196" s="1">
        <f t="shared" si="23"/>
        <v>79.705078125</v>
      </c>
    </row>
    <row r="197" spans="3:5" x14ac:dyDescent="0.25">
      <c r="C197" s="1">
        <f>32237</f>
        <v>32237</v>
      </c>
      <c r="D197" s="1">
        <f t="shared" si="22"/>
        <v>81618</v>
      </c>
      <c r="E197" s="1">
        <f t="shared" si="23"/>
        <v>79.705078125</v>
      </c>
    </row>
    <row r="198" spans="3:5" x14ac:dyDescent="0.25">
      <c r="C198" s="1">
        <f>32394</f>
        <v>32394</v>
      </c>
      <c r="D198" s="1">
        <f t="shared" si="22"/>
        <v>81618</v>
      </c>
      <c r="E198" s="1">
        <f t="shared" si="23"/>
        <v>79.705078125</v>
      </c>
    </row>
    <row r="199" spans="3:5" x14ac:dyDescent="0.25">
      <c r="C199" s="1">
        <f>32551</f>
        <v>32551</v>
      </c>
      <c r="D199" s="1">
        <f t="shared" si="22"/>
        <v>81618</v>
      </c>
      <c r="E199" s="1">
        <f t="shared" si="23"/>
        <v>79.705078125</v>
      </c>
    </row>
    <row r="200" spans="3:5" x14ac:dyDescent="0.25">
      <c r="C200" s="1">
        <f>32694</f>
        <v>32694</v>
      </c>
      <c r="D200" s="1">
        <f t="shared" si="22"/>
        <v>81618</v>
      </c>
      <c r="E200" s="1">
        <f t="shared" si="23"/>
        <v>79.705078125</v>
      </c>
    </row>
    <row r="201" spans="3:5" x14ac:dyDescent="0.25">
      <c r="C201" s="1">
        <f>32871</f>
        <v>32871</v>
      </c>
      <c r="D201" s="1">
        <f t="shared" si="22"/>
        <v>81618</v>
      </c>
      <c r="E201" s="1">
        <f t="shared" si="23"/>
        <v>79.705078125</v>
      </c>
    </row>
    <row r="202" spans="3:5" x14ac:dyDescent="0.25">
      <c r="C202" s="1">
        <f>33009</f>
        <v>33009</v>
      </c>
      <c r="D202" s="1">
        <f t="shared" si="22"/>
        <v>81618</v>
      </c>
      <c r="E202" s="1">
        <f t="shared" si="23"/>
        <v>79.705078125</v>
      </c>
    </row>
    <row r="203" spans="3:5" x14ac:dyDescent="0.25">
      <c r="C203" s="1">
        <f>33180</f>
        <v>33180</v>
      </c>
      <c r="D203" s="1">
        <f>81640</f>
        <v>81640</v>
      </c>
      <c r="E203" s="1">
        <f>79.7265625</f>
        <v>79.7265625</v>
      </c>
    </row>
    <row r="204" spans="3:5" x14ac:dyDescent="0.25">
      <c r="C204" s="1">
        <f>33335</f>
        <v>33335</v>
      </c>
      <c r="D204" s="1">
        <f>81656</f>
        <v>81656</v>
      </c>
      <c r="E204" s="1">
        <f>79.7421875</f>
        <v>79.7421875</v>
      </c>
    </row>
    <row r="205" spans="3:5" x14ac:dyDescent="0.25">
      <c r="C205" s="1">
        <f>33486</f>
        <v>33486</v>
      </c>
      <c r="D205" s="1">
        <f>81668</f>
        <v>81668</v>
      </c>
      <c r="E205" s="1">
        <f>79.75390625</f>
        <v>79.75390625</v>
      </c>
    </row>
    <row r="206" spans="3:5" x14ac:dyDescent="0.25">
      <c r="C206" s="1">
        <f>33631</f>
        <v>33631</v>
      </c>
      <c r="D206" s="1">
        <f>81702</f>
        <v>81702</v>
      </c>
      <c r="E206" s="1">
        <f>79.787109375</f>
        <v>79.787109375</v>
      </c>
    </row>
    <row r="207" spans="3:5" x14ac:dyDescent="0.25">
      <c r="C207" s="1">
        <f>33806</f>
        <v>33806</v>
      </c>
      <c r="D207" s="1">
        <f>81732</f>
        <v>81732</v>
      </c>
      <c r="E207" s="1">
        <f>79.81640625</f>
        <v>79.81640625</v>
      </c>
    </row>
    <row r="208" spans="3:5" x14ac:dyDescent="0.25">
      <c r="C208" s="1">
        <f>33966</f>
        <v>33966</v>
      </c>
      <c r="D208" s="1">
        <f>81770</f>
        <v>81770</v>
      </c>
      <c r="E208" s="1">
        <f>79.853515625</f>
        <v>79.853515625</v>
      </c>
    </row>
    <row r="209" spans="3:5" x14ac:dyDescent="0.25">
      <c r="C209" s="1">
        <f>34141</f>
        <v>34141</v>
      </c>
      <c r="D209" s="1">
        <f>81800</f>
        <v>81800</v>
      </c>
      <c r="E209" s="1">
        <f>79.8828125</f>
        <v>79.8828125</v>
      </c>
    </row>
    <row r="210" spans="3:5" x14ac:dyDescent="0.25">
      <c r="C210" s="1">
        <f>34307</f>
        <v>34307</v>
      </c>
      <c r="D210" s="1">
        <f>81844</f>
        <v>81844</v>
      </c>
      <c r="E210" s="1">
        <f>79.92578125</f>
        <v>79.92578125</v>
      </c>
    </row>
    <row r="211" spans="3:5" x14ac:dyDescent="0.25">
      <c r="C211" s="1">
        <f>34480</f>
        <v>34480</v>
      </c>
      <c r="D211" s="1">
        <f>81856</f>
        <v>81856</v>
      </c>
      <c r="E211" s="1">
        <f>79.9375</f>
        <v>79.9375</v>
      </c>
    </row>
    <row r="212" spans="3:5" x14ac:dyDescent="0.25">
      <c r="C212" s="1">
        <f>34644</f>
        <v>34644</v>
      </c>
      <c r="D212" s="1">
        <f>81892</f>
        <v>81892</v>
      </c>
      <c r="E212" s="1">
        <f>79.97265625</f>
        <v>79.97265625</v>
      </c>
    </row>
    <row r="213" spans="3:5" x14ac:dyDescent="0.25">
      <c r="C213" s="1">
        <f>34766</f>
        <v>34766</v>
      </c>
      <c r="D213" s="1">
        <f>81894</f>
        <v>81894</v>
      </c>
      <c r="E213" s="1">
        <f>79.974609375</f>
        <v>79.974609375</v>
      </c>
    </row>
    <row r="214" spans="3:5" x14ac:dyDescent="0.25">
      <c r="C214" s="1">
        <f>34936</f>
        <v>34936</v>
      </c>
      <c r="D214" s="1">
        <f>81894</f>
        <v>81894</v>
      </c>
      <c r="E214" s="1">
        <f>79.974609375</f>
        <v>79.974609375</v>
      </c>
    </row>
    <row r="215" spans="3:5" x14ac:dyDescent="0.25">
      <c r="C215" s="1">
        <f>35081</f>
        <v>35081</v>
      </c>
      <c r="D215" s="1">
        <f>81894</f>
        <v>81894</v>
      </c>
      <c r="E215" s="1">
        <f>79.974609375</f>
        <v>79.974609375</v>
      </c>
    </row>
    <row r="216" spans="3:5" x14ac:dyDescent="0.25">
      <c r="C216" s="1">
        <f>35248</f>
        <v>35248</v>
      </c>
      <c r="D216" s="1">
        <f>81898</f>
        <v>81898</v>
      </c>
      <c r="E216" s="1">
        <f>79.978515625</f>
        <v>79.978515625</v>
      </c>
    </row>
    <row r="217" spans="3:5" x14ac:dyDescent="0.25">
      <c r="C217" s="1">
        <f>35385</f>
        <v>35385</v>
      </c>
      <c r="D217" s="1">
        <f>81898</f>
        <v>81898</v>
      </c>
      <c r="E217" s="1">
        <f>79.978515625</f>
        <v>79.978515625</v>
      </c>
    </row>
    <row r="218" spans="3:5" x14ac:dyDescent="0.25">
      <c r="C218" s="1">
        <f>35551</f>
        <v>35551</v>
      </c>
      <c r="D218" s="1">
        <f>81898</f>
        <v>81898</v>
      </c>
      <c r="E218" s="1">
        <f>79.978515625</f>
        <v>79.978515625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2016-01-08T15:46:45Z</cp:lastPrinted>
  <dcterms:created xsi:type="dcterms:W3CDTF">2016-01-08T15:46:45Z</dcterms:created>
  <dcterms:modified xsi:type="dcterms:W3CDTF">2016-01-10T10:15:34Z</dcterms:modified>
</cp:coreProperties>
</file>