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ativeAndroidPropertycros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80" i="2" l="1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<sst xmlns="http://schemas.openxmlformats.org/spreadsheetml/2006/main" count="9" uniqueCount="9">
  <si>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</si>
  <si>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</si>
  <si>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</si>
  <si>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</si>
  <si>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258(133x)</t>
  </si>
  <si>
    <t>AVERAGE: 192(179x)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</si>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</sst>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Sheet1!$A$2:$A$134</c:f>
              <c:numCache>
                <c:formatCode>General</c:formatCode>
                <c:ptCount val="133"/>
                <c:pt idx="0">
                  <c:v>1297</c:v>
                </c:pt>
                <c:pt idx="1">
                  <c:v>1555</c:v>
                </c:pt>
                <c:pt idx="2">
                  <c:v>1794</c:v>
                </c:pt>
                <c:pt idx="3">
                  <c:v>2052</c:v>
                </c:pt>
                <c:pt idx="4">
                  <c:v>2332</c:v>
                </c:pt>
                <c:pt idx="5">
                  <c:v>2595</c:v>
                </c:pt>
                <c:pt idx="6">
                  <c:v>2839</c:v>
                </c:pt>
                <c:pt idx="7">
                  <c:v>3081</c:v>
                </c:pt>
                <c:pt idx="8">
                  <c:v>3316</c:v>
                </c:pt>
                <c:pt idx="9">
                  <c:v>3564</c:v>
                </c:pt>
                <c:pt idx="10">
                  <c:v>3817</c:v>
                </c:pt>
                <c:pt idx="11">
                  <c:v>4095</c:v>
                </c:pt>
                <c:pt idx="12">
                  <c:v>4399</c:v>
                </c:pt>
                <c:pt idx="13">
                  <c:v>4728</c:v>
                </c:pt>
                <c:pt idx="14">
                  <c:v>5027</c:v>
                </c:pt>
                <c:pt idx="15">
                  <c:v>5327</c:v>
                </c:pt>
                <c:pt idx="16">
                  <c:v>5658</c:v>
                </c:pt>
                <c:pt idx="17">
                  <c:v>5910</c:v>
                </c:pt>
                <c:pt idx="18">
                  <c:v>6187</c:v>
                </c:pt>
                <c:pt idx="19">
                  <c:v>6439</c:v>
                </c:pt>
                <c:pt idx="20">
                  <c:v>6704</c:v>
                </c:pt>
                <c:pt idx="21">
                  <c:v>6927</c:v>
                </c:pt>
                <c:pt idx="22">
                  <c:v>7186</c:v>
                </c:pt>
                <c:pt idx="23">
                  <c:v>7434</c:v>
                </c:pt>
                <c:pt idx="24">
                  <c:v>7695</c:v>
                </c:pt>
                <c:pt idx="25">
                  <c:v>7935</c:v>
                </c:pt>
                <c:pt idx="26">
                  <c:v>8214</c:v>
                </c:pt>
                <c:pt idx="27">
                  <c:v>8440</c:v>
                </c:pt>
                <c:pt idx="28">
                  <c:v>8714</c:v>
                </c:pt>
                <c:pt idx="29">
                  <c:v>8992</c:v>
                </c:pt>
                <c:pt idx="30">
                  <c:v>9276</c:v>
                </c:pt>
                <c:pt idx="31">
                  <c:v>9516</c:v>
                </c:pt>
                <c:pt idx="32">
                  <c:v>9754</c:v>
                </c:pt>
                <c:pt idx="33">
                  <c:v>10028</c:v>
                </c:pt>
                <c:pt idx="34">
                  <c:v>10261</c:v>
                </c:pt>
                <c:pt idx="35">
                  <c:v>10478</c:v>
                </c:pt>
                <c:pt idx="36">
                  <c:v>10726</c:v>
                </c:pt>
                <c:pt idx="37">
                  <c:v>11005</c:v>
                </c:pt>
                <c:pt idx="38">
                  <c:v>11258</c:v>
                </c:pt>
                <c:pt idx="39">
                  <c:v>11500</c:v>
                </c:pt>
                <c:pt idx="40">
                  <c:v>11736</c:v>
                </c:pt>
                <c:pt idx="41">
                  <c:v>12011</c:v>
                </c:pt>
                <c:pt idx="42">
                  <c:v>12238</c:v>
                </c:pt>
                <c:pt idx="43">
                  <c:v>12501</c:v>
                </c:pt>
                <c:pt idx="44">
                  <c:v>12773</c:v>
                </c:pt>
                <c:pt idx="45">
                  <c:v>13029</c:v>
                </c:pt>
                <c:pt idx="46">
                  <c:v>13235</c:v>
                </c:pt>
                <c:pt idx="47">
                  <c:v>13485</c:v>
                </c:pt>
                <c:pt idx="48">
                  <c:v>13733</c:v>
                </c:pt>
                <c:pt idx="49">
                  <c:v>13982</c:v>
                </c:pt>
                <c:pt idx="50">
                  <c:v>14227</c:v>
                </c:pt>
                <c:pt idx="51">
                  <c:v>14499</c:v>
                </c:pt>
                <c:pt idx="52">
                  <c:v>14746</c:v>
                </c:pt>
                <c:pt idx="53">
                  <c:v>14977</c:v>
                </c:pt>
                <c:pt idx="54">
                  <c:v>15261</c:v>
                </c:pt>
                <c:pt idx="55">
                  <c:v>15513</c:v>
                </c:pt>
                <c:pt idx="56">
                  <c:v>15779</c:v>
                </c:pt>
                <c:pt idx="57">
                  <c:v>16075</c:v>
                </c:pt>
                <c:pt idx="58">
                  <c:v>16336</c:v>
                </c:pt>
                <c:pt idx="59">
                  <c:v>16666</c:v>
                </c:pt>
                <c:pt idx="60">
                  <c:v>16925</c:v>
                </c:pt>
                <c:pt idx="61">
                  <c:v>17200</c:v>
                </c:pt>
                <c:pt idx="62">
                  <c:v>17447</c:v>
                </c:pt>
                <c:pt idx="63">
                  <c:v>17675</c:v>
                </c:pt>
                <c:pt idx="64">
                  <c:v>17926</c:v>
                </c:pt>
                <c:pt idx="65">
                  <c:v>18192</c:v>
                </c:pt>
                <c:pt idx="66">
                  <c:v>18420</c:v>
                </c:pt>
                <c:pt idx="67">
                  <c:v>18720</c:v>
                </c:pt>
                <c:pt idx="68">
                  <c:v>18981</c:v>
                </c:pt>
                <c:pt idx="69">
                  <c:v>19235</c:v>
                </c:pt>
                <c:pt idx="70">
                  <c:v>19520</c:v>
                </c:pt>
                <c:pt idx="71">
                  <c:v>19786</c:v>
                </c:pt>
                <c:pt idx="72">
                  <c:v>20031</c:v>
                </c:pt>
                <c:pt idx="73">
                  <c:v>20319</c:v>
                </c:pt>
                <c:pt idx="74">
                  <c:v>20552</c:v>
                </c:pt>
                <c:pt idx="75">
                  <c:v>20834</c:v>
                </c:pt>
                <c:pt idx="76">
                  <c:v>21078</c:v>
                </c:pt>
                <c:pt idx="77">
                  <c:v>21318</c:v>
                </c:pt>
                <c:pt idx="78">
                  <c:v>21635</c:v>
                </c:pt>
                <c:pt idx="79">
                  <c:v>21865</c:v>
                </c:pt>
                <c:pt idx="80">
                  <c:v>22102</c:v>
                </c:pt>
                <c:pt idx="81">
                  <c:v>22403</c:v>
                </c:pt>
                <c:pt idx="82">
                  <c:v>22640</c:v>
                </c:pt>
                <c:pt idx="83">
                  <c:v>22861</c:v>
                </c:pt>
                <c:pt idx="84">
                  <c:v>23103</c:v>
                </c:pt>
                <c:pt idx="85">
                  <c:v>23364</c:v>
                </c:pt>
                <c:pt idx="86">
                  <c:v>23584</c:v>
                </c:pt>
                <c:pt idx="87">
                  <c:v>23838</c:v>
                </c:pt>
                <c:pt idx="88">
                  <c:v>24117</c:v>
                </c:pt>
                <c:pt idx="89">
                  <c:v>24344</c:v>
                </c:pt>
                <c:pt idx="90">
                  <c:v>24572</c:v>
                </c:pt>
                <c:pt idx="91">
                  <c:v>24798</c:v>
                </c:pt>
                <c:pt idx="92">
                  <c:v>25073</c:v>
                </c:pt>
                <c:pt idx="93">
                  <c:v>25340</c:v>
                </c:pt>
                <c:pt idx="94">
                  <c:v>25593</c:v>
                </c:pt>
                <c:pt idx="95">
                  <c:v>25857</c:v>
                </c:pt>
                <c:pt idx="96">
                  <c:v>26145</c:v>
                </c:pt>
                <c:pt idx="97">
                  <c:v>26403</c:v>
                </c:pt>
                <c:pt idx="98">
                  <c:v>26679</c:v>
                </c:pt>
                <c:pt idx="99">
                  <c:v>26941</c:v>
                </c:pt>
                <c:pt idx="100">
                  <c:v>27202</c:v>
                </c:pt>
                <c:pt idx="101">
                  <c:v>27501</c:v>
                </c:pt>
                <c:pt idx="102">
                  <c:v>27741</c:v>
                </c:pt>
                <c:pt idx="103">
                  <c:v>27966</c:v>
                </c:pt>
                <c:pt idx="104">
                  <c:v>28224</c:v>
                </c:pt>
                <c:pt idx="105">
                  <c:v>28503</c:v>
                </c:pt>
                <c:pt idx="106">
                  <c:v>28751</c:v>
                </c:pt>
                <c:pt idx="107">
                  <c:v>29020</c:v>
                </c:pt>
                <c:pt idx="108">
                  <c:v>29296</c:v>
                </c:pt>
                <c:pt idx="109">
                  <c:v>29530</c:v>
                </c:pt>
                <c:pt idx="110">
                  <c:v>29803</c:v>
                </c:pt>
                <c:pt idx="111">
                  <c:v>30134</c:v>
                </c:pt>
                <c:pt idx="112">
                  <c:v>30377</c:v>
                </c:pt>
                <c:pt idx="113">
                  <c:v>30637</c:v>
                </c:pt>
                <c:pt idx="114">
                  <c:v>30930</c:v>
                </c:pt>
                <c:pt idx="115">
                  <c:v>31234</c:v>
                </c:pt>
                <c:pt idx="116">
                  <c:v>31485</c:v>
                </c:pt>
                <c:pt idx="117">
                  <c:v>31717</c:v>
                </c:pt>
                <c:pt idx="118">
                  <c:v>31940</c:v>
                </c:pt>
                <c:pt idx="119">
                  <c:v>32172</c:v>
                </c:pt>
                <c:pt idx="120">
                  <c:v>32456</c:v>
                </c:pt>
                <c:pt idx="121">
                  <c:v>32675</c:v>
                </c:pt>
                <c:pt idx="122">
                  <c:v>32997</c:v>
                </c:pt>
                <c:pt idx="123">
                  <c:v>33251</c:v>
                </c:pt>
                <c:pt idx="124">
                  <c:v>33527</c:v>
                </c:pt>
                <c:pt idx="125">
                  <c:v>33857</c:v>
                </c:pt>
                <c:pt idx="126">
                  <c:v>34114</c:v>
                </c:pt>
                <c:pt idx="127">
                  <c:v>34419</c:v>
                </c:pt>
                <c:pt idx="128">
                  <c:v>34654</c:v>
                </c:pt>
                <c:pt idx="129">
                  <c:v>34920</c:v>
                </c:pt>
                <c:pt idx="130">
                  <c:v>35184</c:v>
                </c:pt>
                <c:pt idx="131">
                  <c:v>35422</c:v>
                </c:pt>
                <c:pt idx="132">
                  <c:v>35685</c:v>
                </c:pt>
              </c:numCache>
            </c:numRef>
          </c:cat>
          <c:val>
            <c:numRef>
              <c:f>Sheet1!$B$2:$B$134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17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9</c:v>
                </c:pt>
                <c:pt idx="58">
                  <c:v>5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28176"/>
        <c:axId val="-258399504"/>
      </c:lineChart>
      <c:catAx>
        <c:axId val="-3273281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5839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83995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273281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Sheet1!$C$2:$C$180</c:f>
              <c:numCache>
                <c:formatCode>General</c:formatCode>
                <c:ptCount val="179"/>
                <c:pt idx="0">
                  <c:v>1322</c:v>
                </c:pt>
                <c:pt idx="1">
                  <c:v>1475</c:v>
                </c:pt>
                <c:pt idx="2">
                  <c:v>1691</c:v>
                </c:pt>
                <c:pt idx="3">
                  <c:v>1865</c:v>
                </c:pt>
                <c:pt idx="4">
                  <c:v>2042</c:v>
                </c:pt>
                <c:pt idx="5">
                  <c:v>2248</c:v>
                </c:pt>
                <c:pt idx="6">
                  <c:v>2465</c:v>
                </c:pt>
                <c:pt idx="7">
                  <c:v>2651</c:v>
                </c:pt>
                <c:pt idx="8">
                  <c:v>2830</c:v>
                </c:pt>
                <c:pt idx="9">
                  <c:v>3015</c:v>
                </c:pt>
                <c:pt idx="10">
                  <c:v>3229</c:v>
                </c:pt>
                <c:pt idx="11">
                  <c:v>3372</c:v>
                </c:pt>
                <c:pt idx="12">
                  <c:v>3537</c:v>
                </c:pt>
                <c:pt idx="13">
                  <c:v>3695</c:v>
                </c:pt>
                <c:pt idx="14">
                  <c:v>3892</c:v>
                </c:pt>
                <c:pt idx="15">
                  <c:v>4019</c:v>
                </c:pt>
                <c:pt idx="16">
                  <c:v>4250</c:v>
                </c:pt>
                <c:pt idx="17">
                  <c:v>4536</c:v>
                </c:pt>
                <c:pt idx="18">
                  <c:v>4758</c:v>
                </c:pt>
                <c:pt idx="19">
                  <c:v>4955</c:v>
                </c:pt>
                <c:pt idx="20">
                  <c:v>5188</c:v>
                </c:pt>
                <c:pt idx="21">
                  <c:v>5414</c:v>
                </c:pt>
                <c:pt idx="22">
                  <c:v>5618</c:v>
                </c:pt>
                <c:pt idx="23">
                  <c:v>5815</c:v>
                </c:pt>
                <c:pt idx="24">
                  <c:v>6027</c:v>
                </c:pt>
                <c:pt idx="25">
                  <c:v>6237</c:v>
                </c:pt>
                <c:pt idx="26">
                  <c:v>6391</c:v>
                </c:pt>
                <c:pt idx="27">
                  <c:v>6619</c:v>
                </c:pt>
                <c:pt idx="28">
                  <c:v>6822</c:v>
                </c:pt>
                <c:pt idx="29">
                  <c:v>7026</c:v>
                </c:pt>
                <c:pt idx="30">
                  <c:v>7211</c:v>
                </c:pt>
                <c:pt idx="31">
                  <c:v>7387</c:v>
                </c:pt>
                <c:pt idx="32">
                  <c:v>7591</c:v>
                </c:pt>
                <c:pt idx="33">
                  <c:v>7784</c:v>
                </c:pt>
                <c:pt idx="34">
                  <c:v>7977</c:v>
                </c:pt>
                <c:pt idx="35">
                  <c:v>8160</c:v>
                </c:pt>
                <c:pt idx="36">
                  <c:v>8341</c:v>
                </c:pt>
                <c:pt idx="37">
                  <c:v>8521</c:v>
                </c:pt>
                <c:pt idx="38">
                  <c:v>8658</c:v>
                </c:pt>
                <c:pt idx="39">
                  <c:v>8888</c:v>
                </c:pt>
                <c:pt idx="40">
                  <c:v>9098</c:v>
                </c:pt>
                <c:pt idx="41">
                  <c:v>9258</c:v>
                </c:pt>
                <c:pt idx="42">
                  <c:v>9441</c:v>
                </c:pt>
                <c:pt idx="43">
                  <c:v>9658</c:v>
                </c:pt>
                <c:pt idx="44">
                  <c:v>9848</c:v>
                </c:pt>
                <c:pt idx="45">
                  <c:v>10020</c:v>
                </c:pt>
                <c:pt idx="46">
                  <c:v>10198</c:v>
                </c:pt>
                <c:pt idx="47">
                  <c:v>10394</c:v>
                </c:pt>
                <c:pt idx="48">
                  <c:v>10611</c:v>
                </c:pt>
                <c:pt idx="49">
                  <c:v>10782</c:v>
                </c:pt>
                <c:pt idx="50">
                  <c:v>10978</c:v>
                </c:pt>
                <c:pt idx="51">
                  <c:v>11193</c:v>
                </c:pt>
                <c:pt idx="52">
                  <c:v>11396</c:v>
                </c:pt>
                <c:pt idx="53">
                  <c:v>11604</c:v>
                </c:pt>
                <c:pt idx="54">
                  <c:v>11785</c:v>
                </c:pt>
                <c:pt idx="55">
                  <c:v>11956</c:v>
                </c:pt>
                <c:pt idx="56">
                  <c:v>12126</c:v>
                </c:pt>
                <c:pt idx="57">
                  <c:v>12357</c:v>
                </c:pt>
                <c:pt idx="58">
                  <c:v>12555</c:v>
                </c:pt>
                <c:pt idx="59">
                  <c:v>12731</c:v>
                </c:pt>
                <c:pt idx="60">
                  <c:v>12940</c:v>
                </c:pt>
                <c:pt idx="61">
                  <c:v>13137</c:v>
                </c:pt>
                <c:pt idx="62">
                  <c:v>13336</c:v>
                </c:pt>
                <c:pt idx="63">
                  <c:v>13490</c:v>
                </c:pt>
                <c:pt idx="64">
                  <c:v>13687</c:v>
                </c:pt>
                <c:pt idx="65">
                  <c:v>13897</c:v>
                </c:pt>
                <c:pt idx="66">
                  <c:v>14095</c:v>
                </c:pt>
                <c:pt idx="67">
                  <c:v>14275</c:v>
                </c:pt>
                <c:pt idx="68">
                  <c:v>14442</c:v>
                </c:pt>
                <c:pt idx="69">
                  <c:v>14635</c:v>
                </c:pt>
                <c:pt idx="70">
                  <c:v>14791</c:v>
                </c:pt>
                <c:pt idx="71">
                  <c:v>14955</c:v>
                </c:pt>
                <c:pt idx="72">
                  <c:v>15198</c:v>
                </c:pt>
                <c:pt idx="73">
                  <c:v>15351</c:v>
                </c:pt>
                <c:pt idx="74">
                  <c:v>15556</c:v>
                </c:pt>
                <c:pt idx="75">
                  <c:v>15756</c:v>
                </c:pt>
                <c:pt idx="76">
                  <c:v>15977</c:v>
                </c:pt>
                <c:pt idx="77">
                  <c:v>16195</c:v>
                </c:pt>
                <c:pt idx="78">
                  <c:v>16411</c:v>
                </c:pt>
                <c:pt idx="79">
                  <c:v>16610</c:v>
                </c:pt>
                <c:pt idx="80">
                  <c:v>16801</c:v>
                </c:pt>
                <c:pt idx="81">
                  <c:v>16991</c:v>
                </c:pt>
                <c:pt idx="82">
                  <c:v>17133</c:v>
                </c:pt>
                <c:pt idx="83">
                  <c:v>17347</c:v>
                </c:pt>
                <c:pt idx="84">
                  <c:v>17556</c:v>
                </c:pt>
                <c:pt idx="85">
                  <c:v>17751</c:v>
                </c:pt>
                <c:pt idx="86">
                  <c:v>17931</c:v>
                </c:pt>
                <c:pt idx="87">
                  <c:v>18106</c:v>
                </c:pt>
                <c:pt idx="88">
                  <c:v>18321</c:v>
                </c:pt>
                <c:pt idx="89">
                  <c:v>18550</c:v>
                </c:pt>
                <c:pt idx="90">
                  <c:v>18741</c:v>
                </c:pt>
                <c:pt idx="91">
                  <c:v>18912</c:v>
                </c:pt>
                <c:pt idx="92">
                  <c:v>19105</c:v>
                </c:pt>
                <c:pt idx="93">
                  <c:v>19309</c:v>
                </c:pt>
                <c:pt idx="94">
                  <c:v>19478</c:v>
                </c:pt>
                <c:pt idx="95">
                  <c:v>19711</c:v>
                </c:pt>
                <c:pt idx="96">
                  <c:v>19894</c:v>
                </c:pt>
                <c:pt idx="97">
                  <c:v>20060</c:v>
                </c:pt>
                <c:pt idx="98">
                  <c:v>20256</c:v>
                </c:pt>
                <c:pt idx="99">
                  <c:v>20432</c:v>
                </c:pt>
                <c:pt idx="100">
                  <c:v>20628</c:v>
                </c:pt>
                <c:pt idx="101">
                  <c:v>20784</c:v>
                </c:pt>
                <c:pt idx="102">
                  <c:v>20974</c:v>
                </c:pt>
                <c:pt idx="103">
                  <c:v>21175</c:v>
                </c:pt>
                <c:pt idx="104">
                  <c:v>21378</c:v>
                </c:pt>
                <c:pt idx="105">
                  <c:v>21556</c:v>
                </c:pt>
                <c:pt idx="106">
                  <c:v>21764</c:v>
                </c:pt>
                <c:pt idx="107">
                  <c:v>21951</c:v>
                </c:pt>
                <c:pt idx="108">
                  <c:v>22192</c:v>
                </c:pt>
                <c:pt idx="109">
                  <c:v>22364</c:v>
                </c:pt>
                <c:pt idx="110">
                  <c:v>22559</c:v>
                </c:pt>
                <c:pt idx="111">
                  <c:v>22764</c:v>
                </c:pt>
                <c:pt idx="112">
                  <c:v>22962</c:v>
                </c:pt>
                <c:pt idx="113">
                  <c:v>23112</c:v>
                </c:pt>
                <c:pt idx="114">
                  <c:v>23288</c:v>
                </c:pt>
                <c:pt idx="115">
                  <c:v>23480</c:v>
                </c:pt>
                <c:pt idx="116">
                  <c:v>23700</c:v>
                </c:pt>
                <c:pt idx="117">
                  <c:v>23918</c:v>
                </c:pt>
                <c:pt idx="118">
                  <c:v>24068</c:v>
                </c:pt>
                <c:pt idx="119">
                  <c:v>24270</c:v>
                </c:pt>
                <c:pt idx="120">
                  <c:v>24480</c:v>
                </c:pt>
                <c:pt idx="121">
                  <c:v>24668</c:v>
                </c:pt>
                <c:pt idx="122">
                  <c:v>24881</c:v>
                </c:pt>
                <c:pt idx="123">
                  <c:v>25060</c:v>
                </c:pt>
                <c:pt idx="124">
                  <c:v>25269</c:v>
                </c:pt>
                <c:pt idx="125">
                  <c:v>25491</c:v>
                </c:pt>
                <c:pt idx="126">
                  <c:v>25706</c:v>
                </c:pt>
                <c:pt idx="127">
                  <c:v>25918</c:v>
                </c:pt>
                <c:pt idx="128">
                  <c:v>26090</c:v>
                </c:pt>
                <c:pt idx="129">
                  <c:v>26306</c:v>
                </c:pt>
                <c:pt idx="130">
                  <c:v>26499</c:v>
                </c:pt>
                <c:pt idx="131">
                  <c:v>26712</c:v>
                </c:pt>
                <c:pt idx="132">
                  <c:v>26886</c:v>
                </c:pt>
                <c:pt idx="133">
                  <c:v>27083</c:v>
                </c:pt>
                <c:pt idx="134">
                  <c:v>27270</c:v>
                </c:pt>
                <c:pt idx="135">
                  <c:v>27460</c:v>
                </c:pt>
                <c:pt idx="136">
                  <c:v>27653</c:v>
                </c:pt>
                <c:pt idx="137">
                  <c:v>27857</c:v>
                </c:pt>
                <c:pt idx="138">
                  <c:v>28055</c:v>
                </c:pt>
                <c:pt idx="139">
                  <c:v>28257</c:v>
                </c:pt>
                <c:pt idx="140">
                  <c:v>28430</c:v>
                </c:pt>
                <c:pt idx="141">
                  <c:v>28647</c:v>
                </c:pt>
                <c:pt idx="142">
                  <c:v>28834</c:v>
                </c:pt>
                <c:pt idx="143">
                  <c:v>28989</c:v>
                </c:pt>
                <c:pt idx="144">
                  <c:v>29220</c:v>
                </c:pt>
                <c:pt idx="145">
                  <c:v>29426</c:v>
                </c:pt>
                <c:pt idx="146">
                  <c:v>29630</c:v>
                </c:pt>
                <c:pt idx="147">
                  <c:v>29789</c:v>
                </c:pt>
                <c:pt idx="148">
                  <c:v>30035</c:v>
                </c:pt>
                <c:pt idx="149">
                  <c:v>30222</c:v>
                </c:pt>
                <c:pt idx="150">
                  <c:v>30424</c:v>
                </c:pt>
                <c:pt idx="151">
                  <c:v>30601</c:v>
                </c:pt>
                <c:pt idx="152">
                  <c:v>30817</c:v>
                </c:pt>
                <c:pt idx="153">
                  <c:v>31015</c:v>
                </c:pt>
                <c:pt idx="154">
                  <c:v>31160</c:v>
                </c:pt>
                <c:pt idx="155">
                  <c:v>31406</c:v>
                </c:pt>
                <c:pt idx="156">
                  <c:v>31617</c:v>
                </c:pt>
                <c:pt idx="157">
                  <c:v>31833</c:v>
                </c:pt>
                <c:pt idx="158">
                  <c:v>32039</c:v>
                </c:pt>
                <c:pt idx="159">
                  <c:v>32213</c:v>
                </c:pt>
                <c:pt idx="160">
                  <c:v>32391</c:v>
                </c:pt>
                <c:pt idx="161">
                  <c:v>32578</c:v>
                </c:pt>
                <c:pt idx="162">
                  <c:v>32790</c:v>
                </c:pt>
                <c:pt idx="163">
                  <c:v>32998</c:v>
                </c:pt>
                <c:pt idx="164">
                  <c:v>33180</c:v>
                </c:pt>
                <c:pt idx="165">
                  <c:v>33385</c:v>
                </c:pt>
                <c:pt idx="166">
                  <c:v>33587</c:v>
                </c:pt>
                <c:pt idx="167">
                  <c:v>33773</c:v>
                </c:pt>
                <c:pt idx="168">
                  <c:v>33966</c:v>
                </c:pt>
                <c:pt idx="169">
                  <c:v>34103</c:v>
                </c:pt>
                <c:pt idx="170">
                  <c:v>34308</c:v>
                </c:pt>
                <c:pt idx="171">
                  <c:v>34533</c:v>
                </c:pt>
                <c:pt idx="172">
                  <c:v>34750</c:v>
                </c:pt>
                <c:pt idx="173">
                  <c:v>34902</c:v>
                </c:pt>
                <c:pt idx="174">
                  <c:v>35101</c:v>
                </c:pt>
                <c:pt idx="175">
                  <c:v>35308</c:v>
                </c:pt>
                <c:pt idx="176">
                  <c:v>35541</c:v>
                </c:pt>
                <c:pt idx="177">
                  <c:v>35671</c:v>
                </c:pt>
                <c:pt idx="178">
                  <c:v>35832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5.6953125</c:v>
                </c:pt>
                <c:pt idx="1">
                  <c:v>56.564453125</c:v>
                </c:pt>
                <c:pt idx="2">
                  <c:v>57.296875</c:v>
                </c:pt>
                <c:pt idx="3">
                  <c:v>57.296875</c:v>
                </c:pt>
                <c:pt idx="4">
                  <c:v>72.505859375</c:v>
                </c:pt>
                <c:pt idx="5">
                  <c:v>72.505859375</c:v>
                </c:pt>
                <c:pt idx="6">
                  <c:v>72.505859375</c:v>
                </c:pt>
                <c:pt idx="7">
                  <c:v>72.5185546875</c:v>
                </c:pt>
                <c:pt idx="8">
                  <c:v>72.5849609375</c:v>
                </c:pt>
                <c:pt idx="9">
                  <c:v>72.5966796875</c:v>
                </c:pt>
                <c:pt idx="10">
                  <c:v>72.5966796875</c:v>
                </c:pt>
                <c:pt idx="11">
                  <c:v>72.5966796875</c:v>
                </c:pt>
                <c:pt idx="12">
                  <c:v>72.6083984375</c:v>
                </c:pt>
                <c:pt idx="13">
                  <c:v>72.6083984375</c:v>
                </c:pt>
                <c:pt idx="14">
                  <c:v>72.6083984375</c:v>
                </c:pt>
                <c:pt idx="15">
                  <c:v>72.6083984375</c:v>
                </c:pt>
                <c:pt idx="16">
                  <c:v>72.6083984375</c:v>
                </c:pt>
                <c:pt idx="17">
                  <c:v>72.6123046875</c:v>
                </c:pt>
                <c:pt idx="18">
                  <c:v>72.6083984375</c:v>
                </c:pt>
                <c:pt idx="19">
                  <c:v>72.6083984375</c:v>
                </c:pt>
                <c:pt idx="20">
                  <c:v>72.6064453125</c:v>
                </c:pt>
                <c:pt idx="21">
                  <c:v>72.6064453125</c:v>
                </c:pt>
                <c:pt idx="22">
                  <c:v>72.6025390625</c:v>
                </c:pt>
                <c:pt idx="23">
                  <c:v>72.607421875</c:v>
                </c:pt>
                <c:pt idx="24">
                  <c:v>74.421875</c:v>
                </c:pt>
                <c:pt idx="25">
                  <c:v>75.4521484375</c:v>
                </c:pt>
                <c:pt idx="26">
                  <c:v>62.146484375</c:v>
                </c:pt>
                <c:pt idx="27">
                  <c:v>62.146484375</c:v>
                </c:pt>
                <c:pt idx="28">
                  <c:v>77.470703125</c:v>
                </c:pt>
                <c:pt idx="29">
                  <c:v>77.470703125</c:v>
                </c:pt>
                <c:pt idx="30">
                  <c:v>77.470703125</c:v>
                </c:pt>
                <c:pt idx="31">
                  <c:v>77.470703125</c:v>
                </c:pt>
                <c:pt idx="32">
                  <c:v>77.82421875</c:v>
                </c:pt>
                <c:pt idx="33">
                  <c:v>78.052734375</c:v>
                </c:pt>
                <c:pt idx="34">
                  <c:v>78.052734375</c:v>
                </c:pt>
                <c:pt idx="35">
                  <c:v>78.052734375</c:v>
                </c:pt>
                <c:pt idx="36">
                  <c:v>78.052734375</c:v>
                </c:pt>
                <c:pt idx="37">
                  <c:v>78.052734375</c:v>
                </c:pt>
                <c:pt idx="38">
                  <c:v>78.052734375</c:v>
                </c:pt>
                <c:pt idx="39">
                  <c:v>78.052734375</c:v>
                </c:pt>
                <c:pt idx="40">
                  <c:v>78.107421875</c:v>
                </c:pt>
                <c:pt idx="41">
                  <c:v>48.4267578125</c:v>
                </c:pt>
                <c:pt idx="42">
                  <c:v>48.5595703125</c:v>
                </c:pt>
                <c:pt idx="43">
                  <c:v>48.5908203125</c:v>
                </c:pt>
                <c:pt idx="44">
                  <c:v>48.5908203125</c:v>
                </c:pt>
                <c:pt idx="45">
                  <c:v>48.5908203125</c:v>
                </c:pt>
                <c:pt idx="46">
                  <c:v>48.5908203125</c:v>
                </c:pt>
                <c:pt idx="47">
                  <c:v>48.5908203125</c:v>
                </c:pt>
                <c:pt idx="48">
                  <c:v>48.5908203125</c:v>
                </c:pt>
                <c:pt idx="49">
                  <c:v>48.5908203125</c:v>
                </c:pt>
                <c:pt idx="50">
                  <c:v>48.5908203125</c:v>
                </c:pt>
                <c:pt idx="51">
                  <c:v>48.5908203125</c:v>
                </c:pt>
                <c:pt idx="52">
                  <c:v>48.5908203125</c:v>
                </c:pt>
                <c:pt idx="53">
                  <c:v>48.5908203125</c:v>
                </c:pt>
                <c:pt idx="54">
                  <c:v>48.5908203125</c:v>
                </c:pt>
                <c:pt idx="55">
                  <c:v>78.978515625</c:v>
                </c:pt>
                <c:pt idx="56">
                  <c:v>79.1162109375</c:v>
                </c:pt>
                <c:pt idx="57">
                  <c:v>79.1162109375</c:v>
                </c:pt>
                <c:pt idx="58">
                  <c:v>79.1162109375</c:v>
                </c:pt>
                <c:pt idx="59">
                  <c:v>79.1162109375</c:v>
                </c:pt>
                <c:pt idx="60">
                  <c:v>79.1162109375</c:v>
                </c:pt>
                <c:pt idx="61">
                  <c:v>79.1162109375</c:v>
                </c:pt>
                <c:pt idx="62">
                  <c:v>79.1162109375</c:v>
                </c:pt>
                <c:pt idx="63">
                  <c:v>79.1162109375</c:v>
                </c:pt>
                <c:pt idx="64">
                  <c:v>79.1162109375</c:v>
                </c:pt>
                <c:pt idx="65">
                  <c:v>79.1162109375</c:v>
                </c:pt>
                <c:pt idx="66">
                  <c:v>79.1162109375</c:v>
                </c:pt>
                <c:pt idx="67">
                  <c:v>79.1162109375</c:v>
                </c:pt>
                <c:pt idx="68">
                  <c:v>79.1162109375</c:v>
                </c:pt>
                <c:pt idx="69">
                  <c:v>79.1162109375</c:v>
                </c:pt>
                <c:pt idx="70">
                  <c:v>79.1162109375</c:v>
                </c:pt>
                <c:pt idx="71">
                  <c:v>79.1162109375</c:v>
                </c:pt>
                <c:pt idx="72">
                  <c:v>63.9169921875</c:v>
                </c:pt>
                <c:pt idx="73">
                  <c:v>63.7333984375</c:v>
                </c:pt>
                <c:pt idx="74">
                  <c:v>79.0380859375</c:v>
                </c:pt>
                <c:pt idx="75">
                  <c:v>79.3369140625</c:v>
                </c:pt>
                <c:pt idx="76">
                  <c:v>79.6376953125</c:v>
                </c:pt>
                <c:pt idx="77">
                  <c:v>79.6064453125</c:v>
                </c:pt>
                <c:pt idx="78">
                  <c:v>79.6240234375</c:v>
                </c:pt>
                <c:pt idx="79">
                  <c:v>79.6748046875</c:v>
                </c:pt>
                <c:pt idx="80">
                  <c:v>79.6904296875</c:v>
                </c:pt>
                <c:pt idx="81">
                  <c:v>79.6904296875</c:v>
                </c:pt>
                <c:pt idx="82">
                  <c:v>79.6904296875</c:v>
                </c:pt>
                <c:pt idx="83">
                  <c:v>79.6904296875</c:v>
                </c:pt>
                <c:pt idx="84">
                  <c:v>79.6904296875</c:v>
                </c:pt>
                <c:pt idx="85">
                  <c:v>79.6904296875</c:v>
                </c:pt>
                <c:pt idx="86">
                  <c:v>79.6943359375</c:v>
                </c:pt>
                <c:pt idx="87">
                  <c:v>64.0537109375</c:v>
                </c:pt>
                <c:pt idx="88">
                  <c:v>79.2373046875</c:v>
                </c:pt>
                <c:pt idx="89">
                  <c:v>79.2451171875</c:v>
                </c:pt>
                <c:pt idx="90">
                  <c:v>79.2490234375</c:v>
                </c:pt>
                <c:pt idx="91">
                  <c:v>79.2666015625</c:v>
                </c:pt>
                <c:pt idx="92">
                  <c:v>79.2509765625</c:v>
                </c:pt>
                <c:pt idx="93">
                  <c:v>79.2548828125</c:v>
                </c:pt>
                <c:pt idx="94">
                  <c:v>79.2646484375</c:v>
                </c:pt>
                <c:pt idx="95">
                  <c:v>79.2646484375</c:v>
                </c:pt>
                <c:pt idx="96">
                  <c:v>79.2646484375</c:v>
                </c:pt>
                <c:pt idx="97">
                  <c:v>79.2646484375</c:v>
                </c:pt>
                <c:pt idx="98">
                  <c:v>79.2646484375</c:v>
                </c:pt>
                <c:pt idx="99">
                  <c:v>79.2646484375</c:v>
                </c:pt>
                <c:pt idx="100">
                  <c:v>79.2666015625</c:v>
                </c:pt>
                <c:pt idx="101">
                  <c:v>79.2744140625</c:v>
                </c:pt>
                <c:pt idx="102">
                  <c:v>49.1513671875</c:v>
                </c:pt>
                <c:pt idx="103">
                  <c:v>49.0966796875</c:v>
                </c:pt>
                <c:pt idx="104">
                  <c:v>49.1005859375</c:v>
                </c:pt>
                <c:pt idx="105">
                  <c:v>49.1005859375</c:v>
                </c:pt>
                <c:pt idx="106">
                  <c:v>49.1005859375</c:v>
                </c:pt>
                <c:pt idx="107">
                  <c:v>49.1005859375</c:v>
                </c:pt>
                <c:pt idx="108">
                  <c:v>79.4951171875</c:v>
                </c:pt>
                <c:pt idx="109">
                  <c:v>79.5107421875</c:v>
                </c:pt>
                <c:pt idx="110">
                  <c:v>79.5166015625</c:v>
                </c:pt>
                <c:pt idx="111">
                  <c:v>79.5166015625</c:v>
                </c:pt>
                <c:pt idx="112">
                  <c:v>79.5166015625</c:v>
                </c:pt>
                <c:pt idx="113">
                  <c:v>79.5166015625</c:v>
                </c:pt>
                <c:pt idx="114">
                  <c:v>79.5166015625</c:v>
                </c:pt>
                <c:pt idx="115">
                  <c:v>79.5166015625</c:v>
                </c:pt>
                <c:pt idx="116">
                  <c:v>79.5166015625</c:v>
                </c:pt>
                <c:pt idx="117">
                  <c:v>94.7236328125</c:v>
                </c:pt>
                <c:pt idx="118">
                  <c:v>49.4404296875</c:v>
                </c:pt>
                <c:pt idx="119">
                  <c:v>49.4404296875</c:v>
                </c:pt>
                <c:pt idx="120">
                  <c:v>49.4404296875</c:v>
                </c:pt>
                <c:pt idx="121">
                  <c:v>49.4404296875</c:v>
                </c:pt>
                <c:pt idx="122">
                  <c:v>49.4404296875</c:v>
                </c:pt>
                <c:pt idx="123">
                  <c:v>49.4404296875</c:v>
                </c:pt>
                <c:pt idx="124">
                  <c:v>49.4404296875</c:v>
                </c:pt>
                <c:pt idx="125">
                  <c:v>49.4404296875</c:v>
                </c:pt>
                <c:pt idx="126">
                  <c:v>49.4404296875</c:v>
                </c:pt>
                <c:pt idx="127">
                  <c:v>49.4404296875</c:v>
                </c:pt>
                <c:pt idx="128">
                  <c:v>49.4404296875</c:v>
                </c:pt>
                <c:pt idx="129">
                  <c:v>49.4404296875</c:v>
                </c:pt>
                <c:pt idx="130">
                  <c:v>49.4404296875</c:v>
                </c:pt>
                <c:pt idx="131">
                  <c:v>49.4404296875</c:v>
                </c:pt>
                <c:pt idx="132">
                  <c:v>79.8623046875</c:v>
                </c:pt>
                <c:pt idx="133">
                  <c:v>79.9072265625</c:v>
                </c:pt>
                <c:pt idx="134">
                  <c:v>79.9072265625</c:v>
                </c:pt>
                <c:pt idx="135">
                  <c:v>79.9072265625</c:v>
                </c:pt>
                <c:pt idx="136">
                  <c:v>79.9072265625</c:v>
                </c:pt>
                <c:pt idx="137">
                  <c:v>79.9072265625</c:v>
                </c:pt>
                <c:pt idx="138">
                  <c:v>79.9072265625</c:v>
                </c:pt>
                <c:pt idx="139">
                  <c:v>79.9072265625</c:v>
                </c:pt>
                <c:pt idx="140">
                  <c:v>79.9072265625</c:v>
                </c:pt>
                <c:pt idx="141">
                  <c:v>79.9072265625</c:v>
                </c:pt>
                <c:pt idx="142">
                  <c:v>79.9072265625</c:v>
                </c:pt>
                <c:pt idx="143">
                  <c:v>79.9072265625</c:v>
                </c:pt>
                <c:pt idx="144">
                  <c:v>79.9072265625</c:v>
                </c:pt>
                <c:pt idx="145">
                  <c:v>79.9072265625</c:v>
                </c:pt>
                <c:pt idx="146">
                  <c:v>79.9072265625</c:v>
                </c:pt>
                <c:pt idx="147">
                  <c:v>79.9072265625</c:v>
                </c:pt>
                <c:pt idx="148">
                  <c:v>79.9072265625</c:v>
                </c:pt>
                <c:pt idx="149">
                  <c:v>79.5185546875</c:v>
                </c:pt>
                <c:pt idx="150">
                  <c:v>79.5185546875</c:v>
                </c:pt>
                <c:pt idx="151">
                  <c:v>79.5439453125</c:v>
                </c:pt>
                <c:pt idx="152">
                  <c:v>79.5810546875</c:v>
                </c:pt>
                <c:pt idx="153">
                  <c:v>79.6201171875</c:v>
                </c:pt>
                <c:pt idx="154">
                  <c:v>79.6455078125</c:v>
                </c:pt>
                <c:pt idx="155">
                  <c:v>79.6845703125</c:v>
                </c:pt>
                <c:pt idx="156">
                  <c:v>79.7041015625</c:v>
                </c:pt>
                <c:pt idx="157">
                  <c:v>79.6552734375</c:v>
                </c:pt>
                <c:pt idx="158">
                  <c:v>79.6552734375</c:v>
                </c:pt>
                <c:pt idx="159">
                  <c:v>79.6552734375</c:v>
                </c:pt>
                <c:pt idx="160">
                  <c:v>79.6552734375</c:v>
                </c:pt>
                <c:pt idx="161">
                  <c:v>79.6552734375</c:v>
                </c:pt>
                <c:pt idx="162">
                  <c:v>79.6552734375</c:v>
                </c:pt>
                <c:pt idx="163">
                  <c:v>79.6689453125</c:v>
                </c:pt>
                <c:pt idx="164">
                  <c:v>79.7216796875</c:v>
                </c:pt>
                <c:pt idx="165">
                  <c:v>79.7666015625</c:v>
                </c:pt>
                <c:pt idx="166">
                  <c:v>79.7978515625</c:v>
                </c:pt>
                <c:pt idx="167">
                  <c:v>79.8310546875</c:v>
                </c:pt>
                <c:pt idx="168">
                  <c:v>79.8876953125</c:v>
                </c:pt>
                <c:pt idx="169">
                  <c:v>79.8994140625</c:v>
                </c:pt>
                <c:pt idx="170">
                  <c:v>79.9482421875</c:v>
                </c:pt>
                <c:pt idx="171">
                  <c:v>79.9931640625</c:v>
                </c:pt>
                <c:pt idx="172">
                  <c:v>79.9931640625</c:v>
                </c:pt>
                <c:pt idx="173">
                  <c:v>79.9931640625</c:v>
                </c:pt>
                <c:pt idx="174">
                  <c:v>79.9931640625</c:v>
                </c:pt>
                <c:pt idx="175">
                  <c:v>79.9931640625</c:v>
                </c:pt>
                <c:pt idx="176">
                  <c:v>79.9580078125</c:v>
                </c:pt>
                <c:pt idx="177">
                  <c:v>79.9580078125</c:v>
                </c:pt>
                <c:pt idx="178">
                  <c:v>79.9580078125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8402768"/>
        <c:axId val="-258401136"/>
      </c:lineChart>
      <c:catAx>
        <c:axId val="-2584027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5840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584011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5840276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0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1297</f>
        <v>1297</v>
      </c>
      <c r="B2" s="1">
        <f>0</f>
        <v>0</v>
      </c>
      <c r="C2" s="1">
        <f>1322</f>
        <v>1322</v>
      </c>
      <c r="D2" s="1">
        <f>5832</f>
        <v>5832</v>
      </c>
      <c r="E2" s="1">
        <f>5.6953125</f>
        <v>5.6953125</v>
      </c>
      <c r="G2" s="1">
        <f>258</f>
        <v>258</v>
      </c>
    </row>
    <row r="3" spans="1:10" x14ac:dyDescent="0.25">
      <c r="A3" s="1">
        <f>1555</f>
        <v>1555</v>
      </c>
      <c r="B3" s="1">
        <f>0</f>
        <v>0</v>
      </c>
      <c r="C3" s="1">
        <f>1475</f>
        <v>1475</v>
      </c>
      <c r="D3" s="1">
        <f>57922</f>
        <v>57922</v>
      </c>
      <c r="E3" s="1">
        <f>56.564453125</f>
        <v>56.564453125</v>
      </c>
    </row>
    <row r="4" spans="1:10" x14ac:dyDescent="0.25">
      <c r="A4" s="1">
        <f>1794</f>
        <v>1794</v>
      </c>
      <c r="B4" s="1">
        <f>0</f>
        <v>0</v>
      </c>
      <c r="C4" s="1">
        <f>1691</f>
        <v>1691</v>
      </c>
      <c r="D4" s="1">
        <f>58672</f>
        <v>58672</v>
      </c>
      <c r="E4" s="1">
        <f>57.296875</f>
        <v>57.296875</v>
      </c>
      <c r="G4" s="1" t="s">
        <v>5</v>
      </c>
    </row>
    <row r="5" spans="1:10" x14ac:dyDescent="0.25">
      <c r="A5" s="1">
        <f>2052</f>
        <v>2052</v>
      </c>
      <c r="B5" s="1">
        <f>0</f>
        <v>0</v>
      </c>
      <c r="C5" s="1">
        <f>1865</f>
        <v>1865</v>
      </c>
      <c r="D5" s="1">
        <f>58672</f>
        <v>58672</v>
      </c>
      <c r="E5" s="1">
        <f>57.296875</f>
        <v>57.296875</v>
      </c>
      <c r="G5" s="1">
        <f>192</f>
        <v>192</v>
      </c>
    </row>
    <row r="6" spans="1:10" x14ac:dyDescent="0.25">
      <c r="A6" s="1">
        <f>2332</f>
        <v>2332</v>
      </c>
      <c r="B6" s="1">
        <f>0</f>
        <v>0</v>
      </c>
      <c r="C6" s="1">
        <f>2042</f>
        <v>2042</v>
      </c>
      <c r="D6" s="1">
        <f>74246</f>
        <v>74246</v>
      </c>
      <c r="E6" s="1">
        <f>72.505859375</f>
        <v>72.505859375</v>
      </c>
    </row>
    <row r="7" spans="1:10" x14ac:dyDescent="0.25">
      <c r="A7" s="1">
        <f>2595</f>
        <v>2595</v>
      </c>
      <c r="B7" s="1">
        <f>2</f>
        <v>2</v>
      </c>
      <c r="C7" s="1">
        <f>2248</f>
        <v>2248</v>
      </c>
      <c r="D7" s="1">
        <f>74246</f>
        <v>74246</v>
      </c>
      <c r="E7" s="1">
        <f>72.505859375</f>
        <v>72.505859375</v>
      </c>
    </row>
    <row r="8" spans="1:10" x14ac:dyDescent="0.25">
      <c r="A8" s="1">
        <f>2839</f>
        <v>2839</v>
      </c>
      <c r="B8" s="1">
        <f t="shared" ref="B8:B15" si="0">0</f>
        <v>0</v>
      </c>
      <c r="C8" s="1">
        <f>2465</f>
        <v>2465</v>
      </c>
      <c r="D8" s="1">
        <f>74246</f>
        <v>74246</v>
      </c>
      <c r="E8" s="1">
        <f>72.505859375</f>
        <v>72.505859375</v>
      </c>
    </row>
    <row r="9" spans="1:10" x14ac:dyDescent="0.25">
      <c r="A9" s="1">
        <f>3081</f>
        <v>3081</v>
      </c>
      <c r="B9" s="1">
        <f t="shared" si="0"/>
        <v>0</v>
      </c>
      <c r="C9" s="1">
        <f>2651</f>
        <v>2651</v>
      </c>
      <c r="D9" s="1">
        <f>74259</f>
        <v>74259</v>
      </c>
      <c r="E9" s="1">
        <f>72.5185546875</f>
        <v>72.5185546875</v>
      </c>
    </row>
    <row r="10" spans="1:10" x14ac:dyDescent="0.25">
      <c r="A10" s="1">
        <f>3316</f>
        <v>3316</v>
      </c>
      <c r="B10" s="1">
        <f t="shared" si="0"/>
        <v>0</v>
      </c>
      <c r="C10" s="1">
        <f>2830</f>
        <v>2830</v>
      </c>
      <c r="D10" s="1">
        <f>74327</f>
        <v>74327</v>
      </c>
      <c r="E10" s="1">
        <f>72.5849609375</f>
        <v>72.5849609375</v>
      </c>
    </row>
    <row r="11" spans="1:10" x14ac:dyDescent="0.25">
      <c r="A11" s="1">
        <f>3564</f>
        <v>3564</v>
      </c>
      <c r="B11" s="1">
        <f t="shared" si="0"/>
        <v>0</v>
      </c>
      <c r="C11" s="1">
        <f>3015</f>
        <v>3015</v>
      </c>
      <c r="D11" s="1">
        <f>74339</f>
        <v>74339</v>
      </c>
      <c r="E11" s="1">
        <f>72.5966796875</f>
        <v>72.5966796875</v>
      </c>
    </row>
    <row r="12" spans="1:10" x14ac:dyDescent="0.25">
      <c r="A12" s="1">
        <f>3817</f>
        <v>3817</v>
      </c>
      <c r="B12" s="1">
        <f t="shared" si="0"/>
        <v>0</v>
      </c>
      <c r="C12" s="1">
        <f>3229</f>
        <v>3229</v>
      </c>
      <c r="D12" s="1">
        <f>74339</f>
        <v>74339</v>
      </c>
      <c r="E12" s="1">
        <f>72.5966796875</f>
        <v>72.5966796875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4095</f>
        <v>4095</v>
      </c>
      <c r="B13" s="1">
        <f t="shared" si="0"/>
        <v>0</v>
      </c>
      <c r="C13" s="1">
        <f>3372</f>
        <v>3372</v>
      </c>
      <c r="D13" s="1">
        <f>74339</f>
        <v>74339</v>
      </c>
      <c r="E13" s="1">
        <f>72.5966796875</f>
        <v>72.5966796875</v>
      </c>
      <c r="H13" s="1">
        <v>72.14</v>
      </c>
      <c r="I13" s="1">
        <f>MAX(E2:E408)</f>
        <v>94.7236328125</v>
      </c>
      <c r="J13" s="1">
        <v>79</v>
      </c>
    </row>
    <row r="14" spans="1:10" x14ac:dyDescent="0.25">
      <c r="A14" s="1">
        <f>4399</f>
        <v>4399</v>
      </c>
      <c r="B14" s="1">
        <f t="shared" si="0"/>
        <v>0</v>
      </c>
      <c r="C14" s="1">
        <f>3537</f>
        <v>3537</v>
      </c>
      <c r="D14" s="1">
        <f>74351</f>
        <v>74351</v>
      </c>
      <c r="E14" s="1">
        <f>72.6083984375</f>
        <v>72.6083984375</v>
      </c>
    </row>
    <row r="15" spans="1:10" x14ac:dyDescent="0.25">
      <c r="A15" s="1">
        <f>4728</f>
        <v>4728</v>
      </c>
      <c r="B15" s="1">
        <f t="shared" si="0"/>
        <v>0</v>
      </c>
      <c r="C15" s="1">
        <f>3695</f>
        <v>3695</v>
      </c>
      <c r="D15" s="1">
        <f>74351</f>
        <v>74351</v>
      </c>
      <c r="E15" s="1">
        <f>72.6083984375</f>
        <v>72.6083984375</v>
      </c>
    </row>
    <row r="16" spans="1:10" x14ac:dyDescent="0.25">
      <c r="A16" s="1">
        <f>5027</f>
        <v>5027</v>
      </c>
      <c r="B16" s="1">
        <f>2</f>
        <v>2</v>
      </c>
      <c r="C16" s="1">
        <f>3892</f>
        <v>3892</v>
      </c>
      <c r="D16" s="1">
        <f>74351</f>
        <v>74351</v>
      </c>
      <c r="E16" s="1">
        <f>72.6083984375</f>
        <v>72.6083984375</v>
      </c>
    </row>
    <row r="17" spans="1:5" x14ac:dyDescent="0.25">
      <c r="A17" s="1">
        <f>5327</f>
        <v>5327</v>
      </c>
      <c r="B17" s="1">
        <f>0</f>
        <v>0</v>
      </c>
      <c r="C17" s="1">
        <f>4019</f>
        <v>4019</v>
      </c>
      <c r="D17" s="1">
        <f>74351</f>
        <v>74351</v>
      </c>
      <c r="E17" s="1">
        <f>72.6083984375</f>
        <v>72.6083984375</v>
      </c>
    </row>
    <row r="18" spans="1:5" x14ac:dyDescent="0.25">
      <c r="A18" s="1">
        <f>5658</f>
        <v>5658</v>
      </c>
      <c r="B18" s="1">
        <f>0</f>
        <v>0</v>
      </c>
      <c r="C18" s="1">
        <f>4250</f>
        <v>4250</v>
      </c>
      <c r="D18" s="1">
        <f>74351</f>
        <v>74351</v>
      </c>
      <c r="E18" s="1">
        <f>72.6083984375</f>
        <v>72.6083984375</v>
      </c>
    </row>
    <row r="19" spans="1:5" x14ac:dyDescent="0.25">
      <c r="A19" s="1">
        <f>5910</f>
        <v>5910</v>
      </c>
      <c r="B19" s="1">
        <f>6</f>
        <v>6</v>
      </c>
      <c r="C19" s="1">
        <f>4536</f>
        <v>4536</v>
      </c>
      <c r="D19" s="1">
        <f>74355</f>
        <v>74355</v>
      </c>
      <c r="E19" s="1">
        <f>72.6123046875</f>
        <v>72.6123046875</v>
      </c>
    </row>
    <row r="20" spans="1:5" x14ac:dyDescent="0.25">
      <c r="A20" s="1">
        <f>6187</f>
        <v>6187</v>
      </c>
      <c r="B20" s="1">
        <f>17</f>
        <v>17</v>
      </c>
      <c r="C20" s="1">
        <f>4758</f>
        <v>4758</v>
      </c>
      <c r="D20" s="1">
        <f>74351</f>
        <v>74351</v>
      </c>
      <c r="E20" s="1">
        <f>72.6083984375</f>
        <v>72.6083984375</v>
      </c>
    </row>
    <row r="21" spans="1:5" x14ac:dyDescent="0.25">
      <c r="A21" s="1">
        <f>6439</f>
        <v>6439</v>
      </c>
      <c r="B21" s="1">
        <f>0</f>
        <v>0</v>
      </c>
      <c r="C21" s="1">
        <f>4955</f>
        <v>4955</v>
      </c>
      <c r="D21" s="1">
        <f>74351</f>
        <v>74351</v>
      </c>
      <c r="E21" s="1">
        <f>72.6083984375</f>
        <v>72.6083984375</v>
      </c>
    </row>
    <row r="22" spans="1:5" x14ac:dyDescent="0.25">
      <c r="A22" s="1">
        <f>6704</f>
        <v>6704</v>
      </c>
      <c r="B22" s="1">
        <f>3</f>
        <v>3</v>
      </c>
      <c r="C22" s="1">
        <f>5188</f>
        <v>5188</v>
      </c>
      <c r="D22" s="1">
        <f>74349</f>
        <v>74349</v>
      </c>
      <c r="E22" s="1">
        <f>72.6064453125</f>
        <v>72.6064453125</v>
      </c>
    </row>
    <row r="23" spans="1:5" x14ac:dyDescent="0.25">
      <c r="A23" s="1">
        <f>6927</f>
        <v>6927</v>
      </c>
      <c r="B23" s="1">
        <f>0</f>
        <v>0</v>
      </c>
      <c r="C23" s="1">
        <f>5414</f>
        <v>5414</v>
      </c>
      <c r="D23" s="1">
        <f>74349</f>
        <v>74349</v>
      </c>
      <c r="E23" s="1">
        <f>72.6064453125</f>
        <v>72.6064453125</v>
      </c>
    </row>
    <row r="24" spans="1:5" x14ac:dyDescent="0.25">
      <c r="A24" s="1">
        <f>7186</f>
        <v>7186</v>
      </c>
      <c r="B24" s="1">
        <f>0</f>
        <v>0</v>
      </c>
      <c r="C24" s="1">
        <f>5618</f>
        <v>5618</v>
      </c>
      <c r="D24" s="1">
        <f>74345</f>
        <v>74345</v>
      </c>
      <c r="E24" s="1">
        <f>72.6025390625</f>
        <v>72.6025390625</v>
      </c>
    </row>
    <row r="25" spans="1:5" x14ac:dyDescent="0.25">
      <c r="A25" s="1">
        <f>7434</f>
        <v>7434</v>
      </c>
      <c r="B25" s="1">
        <f>6</f>
        <v>6</v>
      </c>
      <c r="C25" s="1">
        <f>5815</f>
        <v>5815</v>
      </c>
      <c r="D25" s="1">
        <f>74350</f>
        <v>74350</v>
      </c>
      <c r="E25" s="1">
        <f>72.607421875</f>
        <v>72.607421875</v>
      </c>
    </row>
    <row r="26" spans="1:5" x14ac:dyDescent="0.25">
      <c r="A26" s="1">
        <f>7695</f>
        <v>7695</v>
      </c>
      <c r="B26" s="1">
        <f>2</f>
        <v>2</v>
      </c>
      <c r="C26" s="1">
        <f>6027</f>
        <v>6027</v>
      </c>
      <c r="D26" s="1">
        <f>76208</f>
        <v>76208</v>
      </c>
      <c r="E26" s="1">
        <f>74.421875</f>
        <v>74.421875</v>
      </c>
    </row>
    <row r="27" spans="1:5" x14ac:dyDescent="0.25">
      <c r="A27" s="1">
        <f>7935</f>
        <v>7935</v>
      </c>
      <c r="B27" s="1">
        <f>0</f>
        <v>0</v>
      </c>
      <c r="C27" s="1">
        <f>6237</f>
        <v>6237</v>
      </c>
      <c r="D27" s="1">
        <f>77263</f>
        <v>77263</v>
      </c>
      <c r="E27" s="1">
        <f>75.4521484375</f>
        <v>75.4521484375</v>
      </c>
    </row>
    <row r="28" spans="1:5" x14ac:dyDescent="0.25">
      <c r="A28" s="1">
        <f>8214</f>
        <v>8214</v>
      </c>
      <c r="B28" s="1">
        <f>0</f>
        <v>0</v>
      </c>
      <c r="C28" s="1">
        <f>6391</f>
        <v>6391</v>
      </c>
      <c r="D28" s="1">
        <f>63638</f>
        <v>63638</v>
      </c>
      <c r="E28" s="1">
        <f>62.146484375</f>
        <v>62.146484375</v>
      </c>
    </row>
    <row r="29" spans="1:5" x14ac:dyDescent="0.25">
      <c r="A29" s="1">
        <f>8440</f>
        <v>8440</v>
      </c>
      <c r="B29" s="1">
        <f>0</f>
        <v>0</v>
      </c>
      <c r="C29" s="1">
        <f>6619</f>
        <v>6619</v>
      </c>
      <c r="D29" s="1">
        <f>63638</f>
        <v>63638</v>
      </c>
      <c r="E29" s="1">
        <f>62.146484375</f>
        <v>62.146484375</v>
      </c>
    </row>
    <row r="30" spans="1:5" x14ac:dyDescent="0.25">
      <c r="A30" s="1">
        <f>8714</f>
        <v>8714</v>
      </c>
      <c r="B30" s="1">
        <f>0</f>
        <v>0</v>
      </c>
      <c r="C30" s="1">
        <f>6822</f>
        <v>6822</v>
      </c>
      <c r="D30" s="1">
        <f>79330</f>
        <v>79330</v>
      </c>
      <c r="E30" s="1">
        <f>77.470703125</f>
        <v>77.470703125</v>
      </c>
    </row>
    <row r="31" spans="1:5" x14ac:dyDescent="0.25">
      <c r="A31" s="1">
        <f>8992</f>
        <v>8992</v>
      </c>
      <c r="B31" s="1">
        <f>0</f>
        <v>0</v>
      </c>
      <c r="C31" s="1">
        <f>7026</f>
        <v>7026</v>
      </c>
      <c r="D31" s="1">
        <f>79330</f>
        <v>79330</v>
      </c>
      <c r="E31" s="1">
        <f>77.470703125</f>
        <v>77.470703125</v>
      </c>
    </row>
    <row r="32" spans="1:5" x14ac:dyDescent="0.25">
      <c r="A32" s="1">
        <f>9276</f>
        <v>9276</v>
      </c>
      <c r="B32" s="1">
        <f>6</f>
        <v>6</v>
      </c>
      <c r="C32" s="1">
        <f>7211</f>
        <v>7211</v>
      </c>
      <c r="D32" s="1">
        <f>79330</f>
        <v>79330</v>
      </c>
      <c r="E32" s="1">
        <f>77.470703125</f>
        <v>77.470703125</v>
      </c>
    </row>
    <row r="33" spans="1:5" x14ac:dyDescent="0.25">
      <c r="A33" s="1">
        <f>9516</f>
        <v>9516</v>
      </c>
      <c r="B33" s="1">
        <f t="shared" ref="B33:B55" si="1">0</f>
        <v>0</v>
      </c>
      <c r="C33" s="1">
        <f>7387</f>
        <v>7387</v>
      </c>
      <c r="D33" s="1">
        <f>79330</f>
        <v>79330</v>
      </c>
      <c r="E33" s="1">
        <f>77.470703125</f>
        <v>77.470703125</v>
      </c>
    </row>
    <row r="34" spans="1:5" x14ac:dyDescent="0.25">
      <c r="A34" s="1">
        <f>9754</f>
        <v>9754</v>
      </c>
      <c r="B34" s="1">
        <f t="shared" si="1"/>
        <v>0</v>
      </c>
      <c r="C34" s="1">
        <f>7591</f>
        <v>7591</v>
      </c>
      <c r="D34" s="1">
        <f>79692</f>
        <v>79692</v>
      </c>
      <c r="E34" s="1">
        <f>77.82421875</f>
        <v>77.82421875</v>
      </c>
    </row>
    <row r="35" spans="1:5" x14ac:dyDescent="0.25">
      <c r="A35" s="1">
        <f>10028</f>
        <v>10028</v>
      </c>
      <c r="B35" s="1">
        <f t="shared" si="1"/>
        <v>0</v>
      </c>
      <c r="C35" s="1">
        <f>7784</f>
        <v>7784</v>
      </c>
      <c r="D35" s="1">
        <f t="shared" ref="D35:D41" si="2">79926</f>
        <v>79926</v>
      </c>
      <c r="E35" s="1">
        <f t="shared" ref="E35:E41" si="3">78.052734375</f>
        <v>78.052734375</v>
      </c>
    </row>
    <row r="36" spans="1:5" x14ac:dyDescent="0.25">
      <c r="A36" s="1">
        <f>10261</f>
        <v>10261</v>
      </c>
      <c r="B36" s="1">
        <f t="shared" si="1"/>
        <v>0</v>
      </c>
      <c r="C36" s="1">
        <f>7977</f>
        <v>7977</v>
      </c>
      <c r="D36" s="1">
        <f t="shared" si="2"/>
        <v>79926</v>
      </c>
      <c r="E36" s="1">
        <f t="shared" si="3"/>
        <v>78.052734375</v>
      </c>
    </row>
    <row r="37" spans="1:5" x14ac:dyDescent="0.25">
      <c r="A37" s="1">
        <f>10478</f>
        <v>10478</v>
      </c>
      <c r="B37" s="1">
        <f t="shared" si="1"/>
        <v>0</v>
      </c>
      <c r="C37" s="1">
        <f>8160</f>
        <v>8160</v>
      </c>
      <c r="D37" s="1">
        <f t="shared" si="2"/>
        <v>79926</v>
      </c>
      <c r="E37" s="1">
        <f t="shared" si="3"/>
        <v>78.052734375</v>
      </c>
    </row>
    <row r="38" spans="1:5" x14ac:dyDescent="0.25">
      <c r="A38" s="1">
        <f>10726</f>
        <v>10726</v>
      </c>
      <c r="B38" s="1">
        <f t="shared" si="1"/>
        <v>0</v>
      </c>
      <c r="C38" s="1">
        <f>8341</f>
        <v>8341</v>
      </c>
      <c r="D38" s="1">
        <f t="shared" si="2"/>
        <v>79926</v>
      </c>
      <c r="E38" s="1">
        <f t="shared" si="3"/>
        <v>78.052734375</v>
      </c>
    </row>
    <row r="39" spans="1:5" x14ac:dyDescent="0.25">
      <c r="A39" s="1">
        <f>11005</f>
        <v>11005</v>
      </c>
      <c r="B39" s="1">
        <f t="shared" si="1"/>
        <v>0</v>
      </c>
      <c r="C39" s="1">
        <f>8521</f>
        <v>8521</v>
      </c>
      <c r="D39" s="1">
        <f t="shared" si="2"/>
        <v>79926</v>
      </c>
      <c r="E39" s="1">
        <f t="shared" si="3"/>
        <v>78.052734375</v>
      </c>
    </row>
    <row r="40" spans="1:5" x14ac:dyDescent="0.25">
      <c r="A40" s="1">
        <f>11258</f>
        <v>11258</v>
      </c>
      <c r="B40" s="1">
        <f t="shared" si="1"/>
        <v>0</v>
      </c>
      <c r="C40" s="1">
        <f>8658</f>
        <v>8658</v>
      </c>
      <c r="D40" s="1">
        <f t="shared" si="2"/>
        <v>79926</v>
      </c>
      <c r="E40" s="1">
        <f t="shared" si="3"/>
        <v>78.052734375</v>
      </c>
    </row>
    <row r="41" spans="1:5" x14ac:dyDescent="0.25">
      <c r="A41" s="1">
        <f>11500</f>
        <v>11500</v>
      </c>
      <c r="B41" s="1">
        <f t="shared" si="1"/>
        <v>0</v>
      </c>
      <c r="C41" s="1">
        <f>8888</f>
        <v>8888</v>
      </c>
      <c r="D41" s="1">
        <f t="shared" si="2"/>
        <v>79926</v>
      </c>
      <c r="E41" s="1">
        <f t="shared" si="3"/>
        <v>78.052734375</v>
      </c>
    </row>
    <row r="42" spans="1:5" x14ac:dyDescent="0.25">
      <c r="A42" s="1">
        <f>11736</f>
        <v>11736</v>
      </c>
      <c r="B42" s="1">
        <f t="shared" si="1"/>
        <v>0</v>
      </c>
      <c r="C42" s="1">
        <f>9098</f>
        <v>9098</v>
      </c>
      <c r="D42" s="1">
        <f>79982</f>
        <v>79982</v>
      </c>
      <c r="E42" s="1">
        <f>78.107421875</f>
        <v>78.107421875</v>
      </c>
    </row>
    <row r="43" spans="1:5" x14ac:dyDescent="0.25">
      <c r="A43" s="1">
        <f>12011</f>
        <v>12011</v>
      </c>
      <c r="B43" s="1">
        <f t="shared" si="1"/>
        <v>0</v>
      </c>
      <c r="C43" s="1">
        <f>9258</f>
        <v>9258</v>
      </c>
      <c r="D43" s="1">
        <f>49589</f>
        <v>49589</v>
      </c>
      <c r="E43" s="1">
        <f>48.4267578125</f>
        <v>48.4267578125</v>
      </c>
    </row>
    <row r="44" spans="1:5" x14ac:dyDescent="0.25">
      <c r="A44" s="1">
        <f>12238</f>
        <v>12238</v>
      </c>
      <c r="B44" s="1">
        <f t="shared" si="1"/>
        <v>0</v>
      </c>
      <c r="C44" s="1">
        <f>9441</f>
        <v>9441</v>
      </c>
      <c r="D44" s="1">
        <f>49725</f>
        <v>49725</v>
      </c>
      <c r="E44" s="1">
        <f>48.5595703125</f>
        <v>48.5595703125</v>
      </c>
    </row>
    <row r="45" spans="1:5" x14ac:dyDescent="0.25">
      <c r="A45" s="1">
        <f>12501</f>
        <v>12501</v>
      </c>
      <c r="B45" s="1">
        <f t="shared" si="1"/>
        <v>0</v>
      </c>
      <c r="C45" s="1">
        <f>9658</f>
        <v>9658</v>
      </c>
      <c r="D45" s="1">
        <f t="shared" ref="D45:D56" si="4">49757</f>
        <v>49757</v>
      </c>
      <c r="E45" s="1">
        <f t="shared" ref="E45:E56" si="5">48.5908203125</f>
        <v>48.5908203125</v>
      </c>
    </row>
    <row r="46" spans="1:5" x14ac:dyDescent="0.25">
      <c r="A46" s="1">
        <f>12773</f>
        <v>12773</v>
      </c>
      <c r="B46" s="1">
        <f t="shared" si="1"/>
        <v>0</v>
      </c>
      <c r="C46" s="1">
        <f>9848</f>
        <v>9848</v>
      </c>
      <c r="D46" s="1">
        <f t="shared" si="4"/>
        <v>49757</v>
      </c>
      <c r="E46" s="1">
        <f t="shared" si="5"/>
        <v>48.5908203125</v>
      </c>
    </row>
    <row r="47" spans="1:5" x14ac:dyDescent="0.25">
      <c r="A47" s="1">
        <f>13029</f>
        <v>13029</v>
      </c>
      <c r="B47" s="1">
        <f t="shared" si="1"/>
        <v>0</v>
      </c>
      <c r="C47" s="1">
        <f>10020</f>
        <v>10020</v>
      </c>
      <c r="D47" s="1">
        <f t="shared" si="4"/>
        <v>49757</v>
      </c>
      <c r="E47" s="1">
        <f t="shared" si="5"/>
        <v>48.5908203125</v>
      </c>
    </row>
    <row r="48" spans="1:5" x14ac:dyDescent="0.25">
      <c r="A48" s="1">
        <f>13235</f>
        <v>13235</v>
      </c>
      <c r="B48" s="1">
        <f t="shared" si="1"/>
        <v>0</v>
      </c>
      <c r="C48" s="1">
        <f>10198</f>
        <v>10198</v>
      </c>
      <c r="D48" s="1">
        <f t="shared" si="4"/>
        <v>49757</v>
      </c>
      <c r="E48" s="1">
        <f t="shared" si="5"/>
        <v>48.5908203125</v>
      </c>
    </row>
    <row r="49" spans="1:5" x14ac:dyDescent="0.25">
      <c r="A49" s="1">
        <f>13485</f>
        <v>13485</v>
      </c>
      <c r="B49" s="1">
        <f t="shared" si="1"/>
        <v>0</v>
      </c>
      <c r="C49" s="1">
        <f>10394</f>
        <v>10394</v>
      </c>
      <c r="D49" s="1">
        <f t="shared" si="4"/>
        <v>49757</v>
      </c>
      <c r="E49" s="1">
        <f t="shared" si="5"/>
        <v>48.5908203125</v>
      </c>
    </row>
    <row r="50" spans="1:5" x14ac:dyDescent="0.25">
      <c r="A50" s="1">
        <f>13733</f>
        <v>13733</v>
      </c>
      <c r="B50" s="1">
        <f t="shared" si="1"/>
        <v>0</v>
      </c>
      <c r="C50" s="1">
        <f>10611</f>
        <v>10611</v>
      </c>
      <c r="D50" s="1">
        <f t="shared" si="4"/>
        <v>49757</v>
      </c>
      <c r="E50" s="1">
        <f t="shared" si="5"/>
        <v>48.5908203125</v>
      </c>
    </row>
    <row r="51" spans="1:5" x14ac:dyDescent="0.25">
      <c r="A51" s="1">
        <f>13982</f>
        <v>13982</v>
      </c>
      <c r="B51" s="1">
        <f t="shared" si="1"/>
        <v>0</v>
      </c>
      <c r="C51" s="1">
        <f>10782</f>
        <v>10782</v>
      </c>
      <c r="D51" s="1">
        <f t="shared" si="4"/>
        <v>49757</v>
      </c>
      <c r="E51" s="1">
        <f t="shared" si="5"/>
        <v>48.5908203125</v>
      </c>
    </row>
    <row r="52" spans="1:5" x14ac:dyDescent="0.25">
      <c r="A52" s="1">
        <f>14227</f>
        <v>14227</v>
      </c>
      <c r="B52" s="1">
        <f t="shared" si="1"/>
        <v>0</v>
      </c>
      <c r="C52" s="1">
        <f>10978</f>
        <v>10978</v>
      </c>
      <c r="D52" s="1">
        <f t="shared" si="4"/>
        <v>49757</v>
      </c>
      <c r="E52" s="1">
        <f t="shared" si="5"/>
        <v>48.5908203125</v>
      </c>
    </row>
    <row r="53" spans="1:5" x14ac:dyDescent="0.25">
      <c r="A53" s="1">
        <f>14499</f>
        <v>14499</v>
      </c>
      <c r="B53" s="1">
        <f t="shared" si="1"/>
        <v>0</v>
      </c>
      <c r="C53" s="1">
        <f>11193</f>
        <v>11193</v>
      </c>
      <c r="D53" s="1">
        <f t="shared" si="4"/>
        <v>49757</v>
      </c>
      <c r="E53" s="1">
        <f t="shared" si="5"/>
        <v>48.5908203125</v>
      </c>
    </row>
    <row r="54" spans="1:5" x14ac:dyDescent="0.25">
      <c r="A54" s="1">
        <f>14746</f>
        <v>14746</v>
      </c>
      <c r="B54" s="1">
        <f t="shared" si="1"/>
        <v>0</v>
      </c>
      <c r="C54" s="1">
        <f>11396</f>
        <v>11396</v>
      </c>
      <c r="D54" s="1">
        <f t="shared" si="4"/>
        <v>49757</v>
      </c>
      <c r="E54" s="1">
        <f t="shared" si="5"/>
        <v>48.5908203125</v>
      </c>
    </row>
    <row r="55" spans="1:5" x14ac:dyDescent="0.25">
      <c r="A55" s="1">
        <f>14977</f>
        <v>14977</v>
      </c>
      <c r="B55" s="1">
        <f t="shared" si="1"/>
        <v>0</v>
      </c>
      <c r="C55" s="1">
        <f>11604</f>
        <v>11604</v>
      </c>
      <c r="D55" s="1">
        <f t="shared" si="4"/>
        <v>49757</v>
      </c>
      <c r="E55" s="1">
        <f t="shared" si="5"/>
        <v>48.5908203125</v>
      </c>
    </row>
    <row r="56" spans="1:5" x14ac:dyDescent="0.25">
      <c r="A56" s="1">
        <f>15261</f>
        <v>15261</v>
      </c>
      <c r="B56" s="1">
        <f>4</f>
        <v>4</v>
      </c>
      <c r="C56" s="1">
        <f>11785</f>
        <v>11785</v>
      </c>
      <c r="D56" s="1">
        <f t="shared" si="4"/>
        <v>49757</v>
      </c>
      <c r="E56" s="1">
        <f t="shared" si="5"/>
        <v>48.5908203125</v>
      </c>
    </row>
    <row r="57" spans="1:5" x14ac:dyDescent="0.25">
      <c r="A57" s="1">
        <f>15513</f>
        <v>15513</v>
      </c>
      <c r="B57" s="1">
        <f>5</f>
        <v>5</v>
      </c>
      <c r="C57" s="1">
        <f>11956</f>
        <v>11956</v>
      </c>
      <c r="D57" s="1">
        <f>80874</f>
        <v>80874</v>
      </c>
      <c r="E57" s="1">
        <f>78.978515625</f>
        <v>78.978515625</v>
      </c>
    </row>
    <row r="58" spans="1:5" x14ac:dyDescent="0.25">
      <c r="A58" s="1">
        <f>15779</f>
        <v>15779</v>
      </c>
      <c r="B58" s="1">
        <f>5</f>
        <v>5</v>
      </c>
      <c r="C58" s="1">
        <f>12126</f>
        <v>12126</v>
      </c>
      <c r="D58" s="1">
        <f t="shared" ref="D58:D73" si="6">81015</f>
        <v>81015</v>
      </c>
      <c r="E58" s="1">
        <f t="shared" ref="E58:E73" si="7">79.1162109375</f>
        <v>79.1162109375</v>
      </c>
    </row>
    <row r="59" spans="1:5" x14ac:dyDescent="0.25">
      <c r="A59" s="1">
        <f>16075</f>
        <v>16075</v>
      </c>
      <c r="B59" s="1">
        <f>9</f>
        <v>9</v>
      </c>
      <c r="C59" s="1">
        <f>12357</f>
        <v>12357</v>
      </c>
      <c r="D59" s="1">
        <f t="shared" si="6"/>
        <v>81015</v>
      </c>
      <c r="E59" s="1">
        <f t="shared" si="7"/>
        <v>79.1162109375</v>
      </c>
    </row>
    <row r="60" spans="1:5" x14ac:dyDescent="0.25">
      <c r="A60" s="1">
        <f>16336</f>
        <v>16336</v>
      </c>
      <c r="B60" s="1">
        <f>5</f>
        <v>5</v>
      </c>
      <c r="C60" s="1">
        <f>12555</f>
        <v>12555</v>
      </c>
      <c r="D60" s="1">
        <f t="shared" si="6"/>
        <v>81015</v>
      </c>
      <c r="E60" s="1">
        <f t="shared" si="7"/>
        <v>79.1162109375</v>
      </c>
    </row>
    <row r="61" spans="1:5" x14ac:dyDescent="0.25">
      <c r="A61" s="1">
        <f>16666</f>
        <v>16666</v>
      </c>
      <c r="B61" s="1">
        <f>7</f>
        <v>7</v>
      </c>
      <c r="C61" s="1">
        <f>12731</f>
        <v>12731</v>
      </c>
      <c r="D61" s="1">
        <f t="shared" si="6"/>
        <v>81015</v>
      </c>
      <c r="E61" s="1">
        <f t="shared" si="7"/>
        <v>79.1162109375</v>
      </c>
    </row>
    <row r="62" spans="1:5" x14ac:dyDescent="0.25">
      <c r="A62" s="1">
        <f>16925</f>
        <v>16925</v>
      </c>
      <c r="B62" s="1">
        <f>0</f>
        <v>0</v>
      </c>
      <c r="C62" s="1">
        <f>12940</f>
        <v>12940</v>
      </c>
      <c r="D62" s="1">
        <f t="shared" si="6"/>
        <v>81015</v>
      </c>
      <c r="E62" s="1">
        <f t="shared" si="7"/>
        <v>79.1162109375</v>
      </c>
    </row>
    <row r="63" spans="1:5" x14ac:dyDescent="0.25">
      <c r="A63" s="1">
        <f>17200</f>
        <v>17200</v>
      </c>
      <c r="B63" s="1">
        <f>0</f>
        <v>0</v>
      </c>
      <c r="C63" s="1">
        <f>13137</f>
        <v>13137</v>
      </c>
      <c r="D63" s="1">
        <f t="shared" si="6"/>
        <v>81015</v>
      </c>
      <c r="E63" s="1">
        <f t="shared" si="7"/>
        <v>79.1162109375</v>
      </c>
    </row>
    <row r="64" spans="1:5" x14ac:dyDescent="0.25">
      <c r="A64" s="1">
        <f>17447</f>
        <v>17447</v>
      </c>
      <c r="B64" s="1">
        <f>0</f>
        <v>0</v>
      </c>
      <c r="C64" s="1">
        <f>13336</f>
        <v>13336</v>
      </c>
      <c r="D64" s="1">
        <f t="shared" si="6"/>
        <v>81015</v>
      </c>
      <c r="E64" s="1">
        <f t="shared" si="7"/>
        <v>79.1162109375</v>
      </c>
    </row>
    <row r="65" spans="1:5" x14ac:dyDescent="0.25">
      <c r="A65" s="1">
        <f>17675</f>
        <v>17675</v>
      </c>
      <c r="B65" s="1">
        <f>0</f>
        <v>0</v>
      </c>
      <c r="C65" s="1">
        <f>13490</f>
        <v>13490</v>
      </c>
      <c r="D65" s="1">
        <f t="shared" si="6"/>
        <v>81015</v>
      </c>
      <c r="E65" s="1">
        <f t="shared" si="7"/>
        <v>79.1162109375</v>
      </c>
    </row>
    <row r="66" spans="1:5" x14ac:dyDescent="0.25">
      <c r="A66" s="1">
        <f>17926</f>
        <v>17926</v>
      </c>
      <c r="B66" s="1">
        <f>0</f>
        <v>0</v>
      </c>
      <c r="C66" s="1">
        <f>13687</f>
        <v>13687</v>
      </c>
      <c r="D66" s="1">
        <f t="shared" si="6"/>
        <v>81015</v>
      </c>
      <c r="E66" s="1">
        <f t="shared" si="7"/>
        <v>79.1162109375</v>
      </c>
    </row>
    <row r="67" spans="1:5" x14ac:dyDescent="0.25">
      <c r="A67" s="1">
        <f>18192</f>
        <v>18192</v>
      </c>
      <c r="B67" s="1">
        <f>0</f>
        <v>0</v>
      </c>
      <c r="C67" s="1">
        <f>13897</f>
        <v>13897</v>
      </c>
      <c r="D67" s="1">
        <f t="shared" si="6"/>
        <v>81015</v>
      </c>
      <c r="E67" s="1">
        <f t="shared" si="7"/>
        <v>79.1162109375</v>
      </c>
    </row>
    <row r="68" spans="1:5" x14ac:dyDescent="0.25">
      <c r="A68" s="1">
        <f>18420</f>
        <v>18420</v>
      </c>
      <c r="B68" s="1">
        <f>2</f>
        <v>2</v>
      </c>
      <c r="C68" s="1">
        <f>14095</f>
        <v>14095</v>
      </c>
      <c r="D68" s="1">
        <f t="shared" si="6"/>
        <v>81015</v>
      </c>
      <c r="E68" s="1">
        <f t="shared" si="7"/>
        <v>79.1162109375</v>
      </c>
    </row>
    <row r="69" spans="1:5" x14ac:dyDescent="0.25">
      <c r="A69" s="1">
        <f>18720</f>
        <v>18720</v>
      </c>
      <c r="B69" s="1">
        <f>2</f>
        <v>2</v>
      </c>
      <c r="C69" s="1">
        <f>14275</f>
        <v>14275</v>
      </c>
      <c r="D69" s="1">
        <f t="shared" si="6"/>
        <v>81015</v>
      </c>
      <c r="E69" s="1">
        <f t="shared" si="7"/>
        <v>79.1162109375</v>
      </c>
    </row>
    <row r="70" spans="1:5" x14ac:dyDescent="0.25">
      <c r="A70" s="1">
        <f>18981</f>
        <v>18981</v>
      </c>
      <c r="B70" s="1">
        <f>3</f>
        <v>3</v>
      </c>
      <c r="C70" s="1">
        <f>14442</f>
        <v>14442</v>
      </c>
      <c r="D70" s="1">
        <f t="shared" si="6"/>
        <v>81015</v>
      </c>
      <c r="E70" s="1">
        <f t="shared" si="7"/>
        <v>79.1162109375</v>
      </c>
    </row>
    <row r="71" spans="1:5" x14ac:dyDescent="0.25">
      <c r="A71" s="1">
        <f>19235</f>
        <v>19235</v>
      </c>
      <c r="B71" s="1">
        <f>2</f>
        <v>2</v>
      </c>
      <c r="C71" s="1">
        <f>14635</f>
        <v>14635</v>
      </c>
      <c r="D71" s="1">
        <f t="shared" si="6"/>
        <v>81015</v>
      </c>
      <c r="E71" s="1">
        <f t="shared" si="7"/>
        <v>79.1162109375</v>
      </c>
    </row>
    <row r="72" spans="1:5" x14ac:dyDescent="0.25">
      <c r="A72" s="1">
        <f>19520</f>
        <v>19520</v>
      </c>
      <c r="B72" s="1">
        <f>0</f>
        <v>0</v>
      </c>
      <c r="C72" s="1">
        <f>14791</f>
        <v>14791</v>
      </c>
      <c r="D72" s="1">
        <f t="shared" si="6"/>
        <v>81015</v>
      </c>
      <c r="E72" s="1">
        <f t="shared" si="7"/>
        <v>79.1162109375</v>
      </c>
    </row>
    <row r="73" spans="1:5" x14ac:dyDescent="0.25">
      <c r="A73" s="1">
        <f>19786</f>
        <v>19786</v>
      </c>
      <c r="B73" s="1">
        <f>0</f>
        <v>0</v>
      </c>
      <c r="C73" s="1">
        <f>14955</f>
        <v>14955</v>
      </c>
      <c r="D73" s="1">
        <f t="shared" si="6"/>
        <v>81015</v>
      </c>
      <c r="E73" s="1">
        <f t="shared" si="7"/>
        <v>79.1162109375</v>
      </c>
    </row>
    <row r="74" spans="1:5" x14ac:dyDescent="0.25">
      <c r="A74" s="1">
        <f>20031</f>
        <v>20031</v>
      </c>
      <c r="B74" s="1">
        <f>0</f>
        <v>0</v>
      </c>
      <c r="C74" s="1">
        <f>15198</f>
        <v>15198</v>
      </c>
      <c r="D74" s="1">
        <f>65451</f>
        <v>65451</v>
      </c>
      <c r="E74" s="1">
        <f>63.9169921875</f>
        <v>63.9169921875</v>
      </c>
    </row>
    <row r="75" spans="1:5" x14ac:dyDescent="0.25">
      <c r="A75" s="1">
        <f>20319</f>
        <v>20319</v>
      </c>
      <c r="B75" s="1">
        <f>0</f>
        <v>0</v>
      </c>
      <c r="C75" s="1">
        <f>15351</f>
        <v>15351</v>
      </c>
      <c r="D75" s="1">
        <f>65263</f>
        <v>65263</v>
      </c>
      <c r="E75" s="1">
        <f>63.7333984375</f>
        <v>63.7333984375</v>
      </c>
    </row>
    <row r="76" spans="1:5" x14ac:dyDescent="0.25">
      <c r="A76" s="1">
        <f>20552</f>
        <v>20552</v>
      </c>
      <c r="B76" s="1">
        <f>2</f>
        <v>2</v>
      </c>
      <c r="C76" s="1">
        <f>15556</f>
        <v>15556</v>
      </c>
      <c r="D76" s="1">
        <f>80935</f>
        <v>80935</v>
      </c>
      <c r="E76" s="1">
        <f>79.0380859375</f>
        <v>79.0380859375</v>
      </c>
    </row>
    <row r="77" spans="1:5" x14ac:dyDescent="0.25">
      <c r="A77" s="1">
        <f>20834</f>
        <v>20834</v>
      </c>
      <c r="B77" s="1">
        <f>0</f>
        <v>0</v>
      </c>
      <c r="C77" s="1">
        <f>15756</f>
        <v>15756</v>
      </c>
      <c r="D77" s="1">
        <f>81241</f>
        <v>81241</v>
      </c>
      <c r="E77" s="1">
        <f>79.3369140625</f>
        <v>79.3369140625</v>
      </c>
    </row>
    <row r="78" spans="1:5" x14ac:dyDescent="0.25">
      <c r="A78" s="1">
        <f>21078</f>
        <v>21078</v>
      </c>
      <c r="B78" s="1">
        <f>0</f>
        <v>0</v>
      </c>
      <c r="C78" s="1">
        <f>15977</f>
        <v>15977</v>
      </c>
      <c r="D78" s="1">
        <f>81549</f>
        <v>81549</v>
      </c>
      <c r="E78" s="1">
        <f>79.6376953125</f>
        <v>79.6376953125</v>
      </c>
    </row>
    <row r="79" spans="1:5" x14ac:dyDescent="0.25">
      <c r="A79" s="1">
        <f>21318</f>
        <v>21318</v>
      </c>
      <c r="B79" s="1">
        <f>0</f>
        <v>0</v>
      </c>
      <c r="C79" s="1">
        <f>16195</f>
        <v>16195</v>
      </c>
      <c r="D79" s="1">
        <f>81517</f>
        <v>81517</v>
      </c>
      <c r="E79" s="1">
        <f>79.6064453125</f>
        <v>79.6064453125</v>
      </c>
    </row>
    <row r="80" spans="1:5" x14ac:dyDescent="0.25">
      <c r="A80" s="1">
        <f>21635</f>
        <v>21635</v>
      </c>
      <c r="B80" s="1">
        <f>0</f>
        <v>0</v>
      </c>
      <c r="C80" s="1">
        <f>16411</f>
        <v>16411</v>
      </c>
      <c r="D80" s="1">
        <f>81535</f>
        <v>81535</v>
      </c>
      <c r="E80" s="1">
        <f>79.6240234375</f>
        <v>79.6240234375</v>
      </c>
    </row>
    <row r="81" spans="1:5" x14ac:dyDescent="0.25">
      <c r="A81" s="1">
        <f>21865</f>
        <v>21865</v>
      </c>
      <c r="B81" s="1">
        <f>0</f>
        <v>0</v>
      </c>
      <c r="C81" s="1">
        <f>16610</f>
        <v>16610</v>
      </c>
      <c r="D81" s="1">
        <f>81587</f>
        <v>81587</v>
      </c>
      <c r="E81" s="1">
        <f>79.6748046875</f>
        <v>79.6748046875</v>
      </c>
    </row>
    <row r="82" spans="1:5" x14ac:dyDescent="0.25">
      <c r="A82" s="1">
        <f>22102</f>
        <v>22102</v>
      </c>
      <c r="B82" s="1">
        <f>3</f>
        <v>3</v>
      </c>
      <c r="C82" s="1">
        <f>16801</f>
        <v>16801</v>
      </c>
      <c r="D82" s="1">
        <f t="shared" ref="D82:D87" si="8">81603</f>
        <v>81603</v>
      </c>
      <c r="E82" s="1">
        <f t="shared" ref="E82:E87" si="9">79.6904296875</f>
        <v>79.6904296875</v>
      </c>
    </row>
    <row r="83" spans="1:5" x14ac:dyDescent="0.25">
      <c r="A83" s="1">
        <f>22403</f>
        <v>22403</v>
      </c>
      <c r="B83" s="1">
        <f>2</f>
        <v>2</v>
      </c>
      <c r="C83" s="1">
        <f>16991</f>
        <v>16991</v>
      </c>
      <c r="D83" s="1">
        <f t="shared" si="8"/>
        <v>81603</v>
      </c>
      <c r="E83" s="1">
        <f t="shared" si="9"/>
        <v>79.6904296875</v>
      </c>
    </row>
    <row r="84" spans="1:5" x14ac:dyDescent="0.25">
      <c r="A84" s="1">
        <f>22640</f>
        <v>22640</v>
      </c>
      <c r="B84" s="1">
        <f t="shared" ref="B84:B100" si="10">0</f>
        <v>0</v>
      </c>
      <c r="C84" s="1">
        <f>17133</f>
        <v>17133</v>
      </c>
      <c r="D84" s="1">
        <f t="shared" si="8"/>
        <v>81603</v>
      </c>
      <c r="E84" s="1">
        <f t="shared" si="9"/>
        <v>79.6904296875</v>
      </c>
    </row>
    <row r="85" spans="1:5" x14ac:dyDescent="0.25">
      <c r="A85" s="1">
        <f>22861</f>
        <v>22861</v>
      </c>
      <c r="B85" s="1">
        <f t="shared" si="10"/>
        <v>0</v>
      </c>
      <c r="C85" s="1">
        <f>17347</f>
        <v>17347</v>
      </c>
      <c r="D85" s="1">
        <f t="shared" si="8"/>
        <v>81603</v>
      </c>
      <c r="E85" s="1">
        <f t="shared" si="9"/>
        <v>79.6904296875</v>
      </c>
    </row>
    <row r="86" spans="1:5" x14ac:dyDescent="0.25">
      <c r="A86" s="1">
        <f>23103</f>
        <v>23103</v>
      </c>
      <c r="B86" s="1">
        <f t="shared" si="10"/>
        <v>0</v>
      </c>
      <c r="C86" s="1">
        <f>17556</f>
        <v>17556</v>
      </c>
      <c r="D86" s="1">
        <f t="shared" si="8"/>
        <v>81603</v>
      </c>
      <c r="E86" s="1">
        <f t="shared" si="9"/>
        <v>79.6904296875</v>
      </c>
    </row>
    <row r="87" spans="1:5" x14ac:dyDescent="0.25">
      <c r="A87" s="1">
        <f>23364</f>
        <v>23364</v>
      </c>
      <c r="B87" s="1">
        <f t="shared" si="10"/>
        <v>0</v>
      </c>
      <c r="C87" s="1">
        <f>17751</f>
        <v>17751</v>
      </c>
      <c r="D87" s="1">
        <f t="shared" si="8"/>
        <v>81603</v>
      </c>
      <c r="E87" s="1">
        <f t="shared" si="9"/>
        <v>79.6904296875</v>
      </c>
    </row>
    <row r="88" spans="1:5" x14ac:dyDescent="0.25">
      <c r="A88" s="1">
        <f>23584</f>
        <v>23584</v>
      </c>
      <c r="B88" s="1">
        <f t="shared" si="10"/>
        <v>0</v>
      </c>
      <c r="C88" s="1">
        <f>17931</f>
        <v>17931</v>
      </c>
      <c r="D88" s="1">
        <f>81607</f>
        <v>81607</v>
      </c>
      <c r="E88" s="1">
        <f>79.6943359375</f>
        <v>79.6943359375</v>
      </c>
    </row>
    <row r="89" spans="1:5" x14ac:dyDescent="0.25">
      <c r="A89" s="1">
        <f>23838</f>
        <v>23838</v>
      </c>
      <c r="B89" s="1">
        <f t="shared" si="10"/>
        <v>0</v>
      </c>
      <c r="C89" s="1">
        <f>18106</f>
        <v>18106</v>
      </c>
      <c r="D89" s="1">
        <f>65591</f>
        <v>65591</v>
      </c>
      <c r="E89" s="1">
        <f>64.0537109375</f>
        <v>64.0537109375</v>
      </c>
    </row>
    <row r="90" spans="1:5" x14ac:dyDescent="0.25">
      <c r="A90" s="1">
        <f>24117</f>
        <v>24117</v>
      </c>
      <c r="B90" s="1">
        <f t="shared" si="10"/>
        <v>0</v>
      </c>
      <c r="C90" s="1">
        <f>18321</f>
        <v>18321</v>
      </c>
      <c r="D90" s="1">
        <f>81139</f>
        <v>81139</v>
      </c>
      <c r="E90" s="1">
        <f>79.2373046875</f>
        <v>79.2373046875</v>
      </c>
    </row>
    <row r="91" spans="1:5" x14ac:dyDescent="0.25">
      <c r="A91" s="1">
        <f>24344</f>
        <v>24344</v>
      </c>
      <c r="B91" s="1">
        <f t="shared" si="10"/>
        <v>0</v>
      </c>
      <c r="C91" s="1">
        <f>18550</f>
        <v>18550</v>
      </c>
      <c r="D91" s="1">
        <f>81147</f>
        <v>81147</v>
      </c>
      <c r="E91" s="1">
        <f>79.2451171875</f>
        <v>79.2451171875</v>
      </c>
    </row>
    <row r="92" spans="1:5" x14ac:dyDescent="0.25">
      <c r="A92" s="1">
        <f>24572</f>
        <v>24572</v>
      </c>
      <c r="B92" s="1">
        <f t="shared" si="10"/>
        <v>0</v>
      </c>
      <c r="C92" s="1">
        <f>18741</f>
        <v>18741</v>
      </c>
      <c r="D92" s="1">
        <f>81151</f>
        <v>81151</v>
      </c>
      <c r="E92" s="1">
        <f>79.2490234375</f>
        <v>79.2490234375</v>
      </c>
    </row>
    <row r="93" spans="1:5" x14ac:dyDescent="0.25">
      <c r="A93" s="1">
        <f>24798</f>
        <v>24798</v>
      </c>
      <c r="B93" s="1">
        <f t="shared" si="10"/>
        <v>0</v>
      </c>
      <c r="C93" s="1">
        <f>18912</f>
        <v>18912</v>
      </c>
      <c r="D93" s="1">
        <f>81169</f>
        <v>81169</v>
      </c>
      <c r="E93" s="1">
        <f>79.2666015625</f>
        <v>79.2666015625</v>
      </c>
    </row>
    <row r="94" spans="1:5" x14ac:dyDescent="0.25">
      <c r="A94" s="1">
        <f>25073</f>
        <v>25073</v>
      </c>
      <c r="B94" s="1">
        <f t="shared" si="10"/>
        <v>0</v>
      </c>
      <c r="C94" s="1">
        <f>19105</f>
        <v>19105</v>
      </c>
      <c r="D94" s="1">
        <f>81153</f>
        <v>81153</v>
      </c>
      <c r="E94" s="1">
        <f>79.2509765625</f>
        <v>79.2509765625</v>
      </c>
    </row>
    <row r="95" spans="1:5" x14ac:dyDescent="0.25">
      <c r="A95" s="1">
        <f>25340</f>
        <v>25340</v>
      </c>
      <c r="B95" s="1">
        <f t="shared" si="10"/>
        <v>0</v>
      </c>
      <c r="C95" s="1">
        <f>19309</f>
        <v>19309</v>
      </c>
      <c r="D95" s="1">
        <f>81157</f>
        <v>81157</v>
      </c>
      <c r="E95" s="1">
        <f>79.2548828125</f>
        <v>79.2548828125</v>
      </c>
    </row>
    <row r="96" spans="1:5" x14ac:dyDescent="0.25">
      <c r="A96" s="1">
        <f>25593</f>
        <v>25593</v>
      </c>
      <c r="B96" s="1">
        <f t="shared" si="10"/>
        <v>0</v>
      </c>
      <c r="C96" s="1">
        <f>19478</f>
        <v>19478</v>
      </c>
      <c r="D96" s="1">
        <f t="shared" ref="D96:D101" si="11">81167</f>
        <v>81167</v>
      </c>
      <c r="E96" s="1">
        <f t="shared" ref="E96:E101" si="12">79.2646484375</f>
        <v>79.2646484375</v>
      </c>
    </row>
    <row r="97" spans="1:5" x14ac:dyDescent="0.25">
      <c r="A97" s="1">
        <f>25857</f>
        <v>25857</v>
      </c>
      <c r="B97" s="1">
        <f t="shared" si="10"/>
        <v>0</v>
      </c>
      <c r="C97" s="1">
        <f>19711</f>
        <v>19711</v>
      </c>
      <c r="D97" s="1">
        <f t="shared" si="11"/>
        <v>81167</v>
      </c>
      <c r="E97" s="1">
        <f t="shared" si="12"/>
        <v>79.2646484375</v>
      </c>
    </row>
    <row r="98" spans="1:5" x14ac:dyDescent="0.25">
      <c r="A98" s="1">
        <f>26145</f>
        <v>26145</v>
      </c>
      <c r="B98" s="1">
        <f t="shared" si="10"/>
        <v>0</v>
      </c>
      <c r="C98" s="1">
        <f>19894</f>
        <v>19894</v>
      </c>
      <c r="D98" s="1">
        <f t="shared" si="11"/>
        <v>81167</v>
      </c>
      <c r="E98" s="1">
        <f t="shared" si="12"/>
        <v>79.2646484375</v>
      </c>
    </row>
    <row r="99" spans="1:5" x14ac:dyDescent="0.25">
      <c r="A99" s="1">
        <f>26403</f>
        <v>26403</v>
      </c>
      <c r="B99" s="1">
        <f t="shared" si="10"/>
        <v>0</v>
      </c>
      <c r="C99" s="1">
        <f>20060</f>
        <v>20060</v>
      </c>
      <c r="D99" s="1">
        <f t="shared" si="11"/>
        <v>81167</v>
      </c>
      <c r="E99" s="1">
        <f t="shared" si="12"/>
        <v>79.2646484375</v>
      </c>
    </row>
    <row r="100" spans="1:5" x14ac:dyDescent="0.25">
      <c r="A100" s="1">
        <f>26679</f>
        <v>26679</v>
      </c>
      <c r="B100" s="1">
        <f t="shared" si="10"/>
        <v>0</v>
      </c>
      <c r="C100" s="1">
        <f>20256</f>
        <v>20256</v>
      </c>
      <c r="D100" s="1">
        <f t="shared" si="11"/>
        <v>81167</v>
      </c>
      <c r="E100" s="1">
        <f t="shared" si="12"/>
        <v>79.2646484375</v>
      </c>
    </row>
    <row r="101" spans="1:5" x14ac:dyDescent="0.25">
      <c r="A101" s="1">
        <f>26941</f>
        <v>26941</v>
      </c>
      <c r="B101" s="1">
        <f>3</f>
        <v>3</v>
      </c>
      <c r="C101" s="1">
        <f>20432</f>
        <v>20432</v>
      </c>
      <c r="D101" s="1">
        <f t="shared" si="11"/>
        <v>81167</v>
      </c>
      <c r="E101" s="1">
        <f t="shared" si="12"/>
        <v>79.2646484375</v>
      </c>
    </row>
    <row r="102" spans="1:5" x14ac:dyDescent="0.25">
      <c r="A102" s="1">
        <f>27202</f>
        <v>27202</v>
      </c>
      <c r="B102" s="1">
        <f t="shared" ref="B102:B112" si="13">0</f>
        <v>0</v>
      </c>
      <c r="C102" s="1">
        <f>20628</f>
        <v>20628</v>
      </c>
      <c r="D102" s="1">
        <f>81169</f>
        <v>81169</v>
      </c>
      <c r="E102" s="1">
        <f>79.2666015625</f>
        <v>79.2666015625</v>
      </c>
    </row>
    <row r="103" spans="1:5" x14ac:dyDescent="0.25">
      <c r="A103" s="1">
        <f>27501</f>
        <v>27501</v>
      </c>
      <c r="B103" s="1">
        <f t="shared" si="13"/>
        <v>0</v>
      </c>
      <c r="C103" s="1">
        <f>20784</f>
        <v>20784</v>
      </c>
      <c r="D103" s="1">
        <f>81177</f>
        <v>81177</v>
      </c>
      <c r="E103" s="1">
        <f>79.2744140625</f>
        <v>79.2744140625</v>
      </c>
    </row>
    <row r="104" spans="1:5" x14ac:dyDescent="0.25">
      <c r="A104" s="1">
        <f>27741</f>
        <v>27741</v>
      </c>
      <c r="B104" s="1">
        <f t="shared" si="13"/>
        <v>0</v>
      </c>
      <c r="C104" s="1">
        <f>20974</f>
        <v>20974</v>
      </c>
      <c r="D104" s="1">
        <f>50331</f>
        <v>50331</v>
      </c>
      <c r="E104" s="1">
        <f>49.1513671875</f>
        <v>49.1513671875</v>
      </c>
    </row>
    <row r="105" spans="1:5" x14ac:dyDescent="0.25">
      <c r="A105" s="1">
        <f>27966</f>
        <v>27966</v>
      </c>
      <c r="B105" s="1">
        <f t="shared" si="13"/>
        <v>0</v>
      </c>
      <c r="C105" s="1">
        <f>21175</f>
        <v>21175</v>
      </c>
      <c r="D105" s="1">
        <f>50275</f>
        <v>50275</v>
      </c>
      <c r="E105" s="1">
        <f>49.0966796875</f>
        <v>49.0966796875</v>
      </c>
    </row>
    <row r="106" spans="1:5" x14ac:dyDescent="0.25">
      <c r="A106" s="1">
        <f>28224</f>
        <v>28224</v>
      </c>
      <c r="B106" s="1">
        <f t="shared" si="13"/>
        <v>0</v>
      </c>
      <c r="C106" s="1">
        <f>21378</f>
        <v>21378</v>
      </c>
      <c r="D106" s="1">
        <f>50279</f>
        <v>50279</v>
      </c>
      <c r="E106" s="1">
        <f>49.1005859375</f>
        <v>49.1005859375</v>
      </c>
    </row>
    <row r="107" spans="1:5" x14ac:dyDescent="0.25">
      <c r="A107" s="1">
        <f>28503</f>
        <v>28503</v>
      </c>
      <c r="B107" s="1">
        <f t="shared" si="13"/>
        <v>0</v>
      </c>
      <c r="C107" s="1">
        <f>21556</f>
        <v>21556</v>
      </c>
      <c r="D107" s="1">
        <f>50279</f>
        <v>50279</v>
      </c>
      <c r="E107" s="1">
        <f>49.1005859375</f>
        <v>49.1005859375</v>
      </c>
    </row>
    <row r="108" spans="1:5" x14ac:dyDescent="0.25">
      <c r="A108" s="1">
        <f>28751</f>
        <v>28751</v>
      </c>
      <c r="B108" s="1">
        <f t="shared" si="13"/>
        <v>0</v>
      </c>
      <c r="C108" s="1">
        <f>21764</f>
        <v>21764</v>
      </c>
      <c r="D108" s="1">
        <f>50279</f>
        <v>50279</v>
      </c>
      <c r="E108" s="1">
        <f>49.1005859375</f>
        <v>49.1005859375</v>
      </c>
    </row>
    <row r="109" spans="1:5" x14ac:dyDescent="0.25">
      <c r="A109" s="1">
        <f>29020</f>
        <v>29020</v>
      </c>
      <c r="B109" s="1">
        <f t="shared" si="13"/>
        <v>0</v>
      </c>
      <c r="C109" s="1">
        <f>21951</f>
        <v>21951</v>
      </c>
      <c r="D109" s="1">
        <f>50279</f>
        <v>50279</v>
      </c>
      <c r="E109" s="1">
        <f>49.1005859375</f>
        <v>49.1005859375</v>
      </c>
    </row>
    <row r="110" spans="1:5" x14ac:dyDescent="0.25">
      <c r="A110" s="1">
        <f>29296</f>
        <v>29296</v>
      </c>
      <c r="B110" s="1">
        <f t="shared" si="13"/>
        <v>0</v>
      </c>
      <c r="C110" s="1">
        <f>22192</f>
        <v>22192</v>
      </c>
      <c r="D110" s="1">
        <f>81403</f>
        <v>81403</v>
      </c>
      <c r="E110" s="1">
        <f>79.4951171875</f>
        <v>79.4951171875</v>
      </c>
    </row>
    <row r="111" spans="1:5" x14ac:dyDescent="0.25">
      <c r="A111" s="1">
        <f>29530</f>
        <v>29530</v>
      </c>
      <c r="B111" s="1">
        <f t="shared" si="13"/>
        <v>0</v>
      </c>
      <c r="C111" s="1">
        <f>22364</f>
        <v>22364</v>
      </c>
      <c r="D111" s="1">
        <f>81419</f>
        <v>81419</v>
      </c>
      <c r="E111" s="1">
        <f>79.5107421875</f>
        <v>79.5107421875</v>
      </c>
    </row>
    <row r="112" spans="1:5" x14ac:dyDescent="0.25">
      <c r="A112" s="1">
        <f>29803</f>
        <v>29803</v>
      </c>
      <c r="B112" s="1">
        <f t="shared" si="13"/>
        <v>0</v>
      </c>
      <c r="C112" s="1">
        <f>22559</f>
        <v>22559</v>
      </c>
      <c r="D112" s="1">
        <f t="shared" ref="D112:D118" si="14">81425</f>
        <v>81425</v>
      </c>
      <c r="E112" s="1">
        <f t="shared" ref="E112:E118" si="15">79.5166015625</f>
        <v>79.5166015625</v>
      </c>
    </row>
    <row r="113" spans="1:5" x14ac:dyDescent="0.25">
      <c r="A113" s="1">
        <f>30134</f>
        <v>30134</v>
      </c>
      <c r="B113" s="1">
        <f>2</f>
        <v>2</v>
      </c>
      <c r="C113" s="1">
        <f>22764</f>
        <v>22764</v>
      </c>
      <c r="D113" s="1">
        <f t="shared" si="14"/>
        <v>81425</v>
      </c>
      <c r="E113" s="1">
        <f t="shared" si="15"/>
        <v>79.5166015625</v>
      </c>
    </row>
    <row r="114" spans="1:5" x14ac:dyDescent="0.25">
      <c r="A114" s="1">
        <f>30377</f>
        <v>30377</v>
      </c>
      <c r="B114" s="1">
        <f>0</f>
        <v>0</v>
      </c>
      <c r="C114" s="1">
        <f>22962</f>
        <v>22962</v>
      </c>
      <c r="D114" s="1">
        <f t="shared" si="14"/>
        <v>81425</v>
      </c>
      <c r="E114" s="1">
        <f t="shared" si="15"/>
        <v>79.5166015625</v>
      </c>
    </row>
    <row r="115" spans="1:5" x14ac:dyDescent="0.25">
      <c r="A115" s="1">
        <f>30637</f>
        <v>30637</v>
      </c>
      <c r="B115" s="1">
        <f>3</f>
        <v>3</v>
      </c>
      <c r="C115" s="1">
        <f>23112</f>
        <v>23112</v>
      </c>
      <c r="D115" s="1">
        <f t="shared" si="14"/>
        <v>81425</v>
      </c>
      <c r="E115" s="1">
        <f t="shared" si="15"/>
        <v>79.5166015625</v>
      </c>
    </row>
    <row r="116" spans="1:5" x14ac:dyDescent="0.25">
      <c r="A116" s="1">
        <f>30930</f>
        <v>30930</v>
      </c>
      <c r="B116" s="1">
        <f>2</f>
        <v>2</v>
      </c>
      <c r="C116" s="1">
        <f>23288</f>
        <v>23288</v>
      </c>
      <c r="D116" s="1">
        <f t="shared" si="14"/>
        <v>81425</v>
      </c>
      <c r="E116" s="1">
        <f t="shared" si="15"/>
        <v>79.5166015625</v>
      </c>
    </row>
    <row r="117" spans="1:5" x14ac:dyDescent="0.25">
      <c r="A117" s="1">
        <f>31234</f>
        <v>31234</v>
      </c>
      <c r="B117" s="1">
        <f>2</f>
        <v>2</v>
      </c>
      <c r="C117" s="1">
        <f>23480</f>
        <v>23480</v>
      </c>
      <c r="D117" s="1">
        <f t="shared" si="14"/>
        <v>81425</v>
      </c>
      <c r="E117" s="1">
        <f t="shared" si="15"/>
        <v>79.5166015625</v>
      </c>
    </row>
    <row r="118" spans="1:5" x14ac:dyDescent="0.25">
      <c r="A118" s="1">
        <f>31485</f>
        <v>31485</v>
      </c>
      <c r="B118" s="1">
        <f>2</f>
        <v>2</v>
      </c>
      <c r="C118" s="1">
        <f>23700</f>
        <v>23700</v>
      </c>
      <c r="D118" s="1">
        <f t="shared" si="14"/>
        <v>81425</v>
      </c>
      <c r="E118" s="1">
        <f t="shared" si="15"/>
        <v>79.5166015625</v>
      </c>
    </row>
    <row r="119" spans="1:5" x14ac:dyDescent="0.25">
      <c r="A119" s="1">
        <f>31717</f>
        <v>31717</v>
      </c>
      <c r="B119" s="1">
        <f>0</f>
        <v>0</v>
      </c>
      <c r="C119" s="1">
        <f>23918</f>
        <v>23918</v>
      </c>
      <c r="D119" s="1">
        <f>96997</f>
        <v>96997</v>
      </c>
      <c r="E119" s="1">
        <f>94.7236328125</f>
        <v>94.7236328125</v>
      </c>
    </row>
    <row r="120" spans="1:5" x14ac:dyDescent="0.25">
      <c r="A120" s="1">
        <f>31940</f>
        <v>31940</v>
      </c>
      <c r="B120" s="1">
        <f>0</f>
        <v>0</v>
      </c>
      <c r="C120" s="1">
        <f>24068</f>
        <v>24068</v>
      </c>
      <c r="D120" s="1">
        <f t="shared" ref="D120:D133" si="16">50627</f>
        <v>50627</v>
      </c>
      <c r="E120" s="1">
        <f t="shared" ref="E120:E133" si="17">49.4404296875</f>
        <v>49.4404296875</v>
      </c>
    </row>
    <row r="121" spans="1:5" x14ac:dyDescent="0.25">
      <c r="A121" s="1">
        <f>32172</f>
        <v>32172</v>
      </c>
      <c r="B121" s="1">
        <f>0</f>
        <v>0</v>
      </c>
      <c r="C121" s="1">
        <f>24270</f>
        <v>24270</v>
      </c>
      <c r="D121" s="1">
        <f t="shared" si="16"/>
        <v>50627</v>
      </c>
      <c r="E121" s="1">
        <f t="shared" si="17"/>
        <v>49.4404296875</v>
      </c>
    </row>
    <row r="122" spans="1:5" x14ac:dyDescent="0.25">
      <c r="A122" s="1">
        <f>32456</f>
        <v>32456</v>
      </c>
      <c r="B122" s="1">
        <f>0</f>
        <v>0</v>
      </c>
      <c r="C122" s="1">
        <f>24480</f>
        <v>24480</v>
      </c>
      <c r="D122" s="1">
        <f t="shared" si="16"/>
        <v>50627</v>
      </c>
      <c r="E122" s="1">
        <f t="shared" si="17"/>
        <v>49.4404296875</v>
      </c>
    </row>
    <row r="123" spans="1:5" x14ac:dyDescent="0.25">
      <c r="A123" s="1">
        <f>32675</f>
        <v>32675</v>
      </c>
      <c r="B123" s="1">
        <f>0</f>
        <v>0</v>
      </c>
      <c r="C123" s="1">
        <f>24668</f>
        <v>24668</v>
      </c>
      <c r="D123" s="1">
        <f t="shared" si="16"/>
        <v>50627</v>
      </c>
      <c r="E123" s="1">
        <f t="shared" si="17"/>
        <v>49.4404296875</v>
      </c>
    </row>
    <row r="124" spans="1:5" x14ac:dyDescent="0.25">
      <c r="A124" s="1">
        <f>32997</f>
        <v>32997</v>
      </c>
      <c r="B124" s="1">
        <f>5</f>
        <v>5</v>
      </c>
      <c r="C124" s="1">
        <f>24881</f>
        <v>24881</v>
      </c>
      <c r="D124" s="1">
        <f t="shared" si="16"/>
        <v>50627</v>
      </c>
      <c r="E124" s="1">
        <f t="shared" si="17"/>
        <v>49.4404296875</v>
      </c>
    </row>
    <row r="125" spans="1:5" x14ac:dyDescent="0.25">
      <c r="A125" s="1">
        <f>33251</f>
        <v>33251</v>
      </c>
      <c r="B125" s="1">
        <f>6</f>
        <v>6</v>
      </c>
      <c r="C125" s="1">
        <f>25060</f>
        <v>25060</v>
      </c>
      <c r="D125" s="1">
        <f t="shared" si="16"/>
        <v>50627</v>
      </c>
      <c r="E125" s="1">
        <f t="shared" si="17"/>
        <v>49.4404296875</v>
      </c>
    </row>
    <row r="126" spans="1:5" x14ac:dyDescent="0.25">
      <c r="A126" s="1">
        <f>33527</f>
        <v>33527</v>
      </c>
      <c r="B126" s="1">
        <f>5</f>
        <v>5</v>
      </c>
      <c r="C126" s="1">
        <f>25269</f>
        <v>25269</v>
      </c>
      <c r="D126" s="1">
        <f t="shared" si="16"/>
        <v>50627</v>
      </c>
      <c r="E126" s="1">
        <f t="shared" si="17"/>
        <v>49.4404296875</v>
      </c>
    </row>
    <row r="127" spans="1:5" x14ac:dyDescent="0.25">
      <c r="A127" s="1">
        <f>33857</f>
        <v>33857</v>
      </c>
      <c r="B127" s="1">
        <f>2</f>
        <v>2</v>
      </c>
      <c r="C127" s="1">
        <f>25491</f>
        <v>25491</v>
      </c>
      <c r="D127" s="1">
        <f t="shared" si="16"/>
        <v>50627</v>
      </c>
      <c r="E127" s="1">
        <f t="shared" si="17"/>
        <v>49.4404296875</v>
      </c>
    </row>
    <row r="128" spans="1:5" x14ac:dyDescent="0.25">
      <c r="A128" s="1">
        <f>34114</f>
        <v>34114</v>
      </c>
      <c r="B128" s="1">
        <f>5</f>
        <v>5</v>
      </c>
      <c r="C128" s="1">
        <f>25706</f>
        <v>25706</v>
      </c>
      <c r="D128" s="1">
        <f t="shared" si="16"/>
        <v>50627</v>
      </c>
      <c r="E128" s="1">
        <f t="shared" si="17"/>
        <v>49.4404296875</v>
      </c>
    </row>
    <row r="129" spans="1:5" x14ac:dyDescent="0.25">
      <c r="A129" s="1">
        <f>34419</f>
        <v>34419</v>
      </c>
      <c r="B129" s="1">
        <f>0</f>
        <v>0</v>
      </c>
      <c r="C129" s="1">
        <f>25918</f>
        <v>25918</v>
      </c>
      <c r="D129" s="1">
        <f t="shared" si="16"/>
        <v>50627</v>
      </c>
      <c r="E129" s="1">
        <f t="shared" si="17"/>
        <v>49.4404296875</v>
      </c>
    </row>
    <row r="130" spans="1:5" x14ac:dyDescent="0.25">
      <c r="A130" s="1">
        <f>34654</f>
        <v>34654</v>
      </c>
      <c r="B130" s="1">
        <f>0</f>
        <v>0</v>
      </c>
      <c r="C130" s="1">
        <f>26090</f>
        <v>26090</v>
      </c>
      <c r="D130" s="1">
        <f t="shared" si="16"/>
        <v>50627</v>
      </c>
      <c r="E130" s="1">
        <f t="shared" si="17"/>
        <v>49.4404296875</v>
      </c>
    </row>
    <row r="131" spans="1:5" x14ac:dyDescent="0.25">
      <c r="A131" s="1">
        <f>34920</f>
        <v>34920</v>
      </c>
      <c r="B131" s="1">
        <f>0</f>
        <v>0</v>
      </c>
      <c r="C131" s="1">
        <f>26306</f>
        <v>26306</v>
      </c>
      <c r="D131" s="1">
        <f t="shared" si="16"/>
        <v>50627</v>
      </c>
      <c r="E131" s="1">
        <f t="shared" si="17"/>
        <v>49.4404296875</v>
      </c>
    </row>
    <row r="132" spans="1:5" x14ac:dyDescent="0.25">
      <c r="A132" s="1">
        <f>35184</f>
        <v>35184</v>
      </c>
      <c r="B132" s="1">
        <f>0</f>
        <v>0</v>
      </c>
      <c r="C132" s="1">
        <f>26499</f>
        <v>26499</v>
      </c>
      <c r="D132" s="1">
        <f t="shared" si="16"/>
        <v>50627</v>
      </c>
      <c r="E132" s="1">
        <f t="shared" si="17"/>
        <v>49.4404296875</v>
      </c>
    </row>
    <row r="133" spans="1:5" x14ac:dyDescent="0.25">
      <c r="A133" s="1">
        <f>35422</f>
        <v>35422</v>
      </c>
      <c r="B133" s="1">
        <f>0</f>
        <v>0</v>
      </c>
      <c r="C133" s="1">
        <f>26712</f>
        <v>26712</v>
      </c>
      <c r="D133" s="1">
        <f t="shared" si="16"/>
        <v>50627</v>
      </c>
      <c r="E133" s="1">
        <f t="shared" si="17"/>
        <v>49.4404296875</v>
      </c>
    </row>
    <row r="134" spans="1:5" x14ac:dyDescent="0.25">
      <c r="A134" s="1">
        <f>35685</f>
        <v>35685</v>
      </c>
      <c r="B134" s="1">
        <f>0</f>
        <v>0</v>
      </c>
      <c r="C134" s="1">
        <f>26886</f>
        <v>26886</v>
      </c>
      <c r="D134" s="1">
        <f>81779</f>
        <v>81779</v>
      </c>
      <c r="E134" s="1">
        <f>79.8623046875</f>
        <v>79.8623046875</v>
      </c>
    </row>
    <row r="135" spans="1:5" x14ac:dyDescent="0.25">
      <c r="C135" s="1">
        <f>27083</f>
        <v>27083</v>
      </c>
      <c r="D135" s="1">
        <f t="shared" ref="D135:D150" si="18">81825</f>
        <v>81825</v>
      </c>
      <c r="E135" s="1">
        <f t="shared" ref="E135:E150" si="19">79.9072265625</f>
        <v>79.9072265625</v>
      </c>
    </row>
    <row r="136" spans="1:5" x14ac:dyDescent="0.25">
      <c r="C136" s="1">
        <f>27270</f>
        <v>27270</v>
      </c>
      <c r="D136" s="1">
        <f t="shared" si="18"/>
        <v>81825</v>
      </c>
      <c r="E136" s="1">
        <f t="shared" si="19"/>
        <v>79.9072265625</v>
      </c>
    </row>
    <row r="137" spans="1:5" x14ac:dyDescent="0.25">
      <c r="C137" s="1">
        <f>27460</f>
        <v>27460</v>
      </c>
      <c r="D137" s="1">
        <f t="shared" si="18"/>
        <v>81825</v>
      </c>
      <c r="E137" s="1">
        <f t="shared" si="19"/>
        <v>79.9072265625</v>
      </c>
    </row>
    <row r="138" spans="1:5" x14ac:dyDescent="0.25">
      <c r="C138" s="1">
        <f>27653</f>
        <v>27653</v>
      </c>
      <c r="D138" s="1">
        <f t="shared" si="18"/>
        <v>81825</v>
      </c>
      <c r="E138" s="1">
        <f t="shared" si="19"/>
        <v>79.9072265625</v>
      </c>
    </row>
    <row r="139" spans="1:5" x14ac:dyDescent="0.25">
      <c r="C139" s="1">
        <f>27857</f>
        <v>27857</v>
      </c>
      <c r="D139" s="1">
        <f t="shared" si="18"/>
        <v>81825</v>
      </c>
      <c r="E139" s="1">
        <f t="shared" si="19"/>
        <v>79.9072265625</v>
      </c>
    </row>
    <row r="140" spans="1:5" x14ac:dyDescent="0.25">
      <c r="C140" s="1">
        <f>28055</f>
        <v>28055</v>
      </c>
      <c r="D140" s="1">
        <f t="shared" si="18"/>
        <v>81825</v>
      </c>
      <c r="E140" s="1">
        <f t="shared" si="19"/>
        <v>79.9072265625</v>
      </c>
    </row>
    <row r="141" spans="1:5" x14ac:dyDescent="0.25">
      <c r="C141" s="1">
        <f>28257</f>
        <v>28257</v>
      </c>
      <c r="D141" s="1">
        <f t="shared" si="18"/>
        <v>81825</v>
      </c>
      <c r="E141" s="1">
        <f t="shared" si="19"/>
        <v>79.9072265625</v>
      </c>
    </row>
    <row r="142" spans="1:5" x14ac:dyDescent="0.25">
      <c r="C142" s="1">
        <f>28430</f>
        <v>28430</v>
      </c>
      <c r="D142" s="1">
        <f t="shared" si="18"/>
        <v>81825</v>
      </c>
      <c r="E142" s="1">
        <f t="shared" si="19"/>
        <v>79.9072265625</v>
      </c>
    </row>
    <row r="143" spans="1:5" x14ac:dyDescent="0.25">
      <c r="C143" s="1">
        <f>28647</f>
        <v>28647</v>
      </c>
      <c r="D143" s="1">
        <f t="shared" si="18"/>
        <v>81825</v>
      </c>
      <c r="E143" s="1">
        <f t="shared" si="19"/>
        <v>79.9072265625</v>
      </c>
    </row>
    <row r="144" spans="1:5" x14ac:dyDescent="0.25">
      <c r="C144" s="1">
        <f>28834</f>
        <v>28834</v>
      </c>
      <c r="D144" s="1">
        <f t="shared" si="18"/>
        <v>81825</v>
      </c>
      <c r="E144" s="1">
        <f t="shared" si="19"/>
        <v>79.9072265625</v>
      </c>
    </row>
    <row r="145" spans="3:5" x14ac:dyDescent="0.25">
      <c r="C145" s="1">
        <f>28989</f>
        <v>28989</v>
      </c>
      <c r="D145" s="1">
        <f t="shared" si="18"/>
        <v>81825</v>
      </c>
      <c r="E145" s="1">
        <f t="shared" si="19"/>
        <v>79.9072265625</v>
      </c>
    </row>
    <row r="146" spans="3:5" x14ac:dyDescent="0.25">
      <c r="C146" s="1">
        <f>29220</f>
        <v>29220</v>
      </c>
      <c r="D146" s="1">
        <f t="shared" si="18"/>
        <v>81825</v>
      </c>
      <c r="E146" s="1">
        <f t="shared" si="19"/>
        <v>79.9072265625</v>
      </c>
    </row>
    <row r="147" spans="3:5" x14ac:dyDescent="0.25">
      <c r="C147" s="1">
        <f>29426</f>
        <v>29426</v>
      </c>
      <c r="D147" s="1">
        <f t="shared" si="18"/>
        <v>81825</v>
      </c>
      <c r="E147" s="1">
        <f t="shared" si="19"/>
        <v>79.9072265625</v>
      </c>
    </row>
    <row r="148" spans="3:5" x14ac:dyDescent="0.25">
      <c r="C148" s="1">
        <f>29630</f>
        <v>29630</v>
      </c>
      <c r="D148" s="1">
        <f t="shared" si="18"/>
        <v>81825</v>
      </c>
      <c r="E148" s="1">
        <f t="shared" si="19"/>
        <v>79.9072265625</v>
      </c>
    </row>
    <row r="149" spans="3:5" x14ac:dyDescent="0.25">
      <c r="C149" s="1">
        <f>29789</f>
        <v>29789</v>
      </c>
      <c r="D149" s="1">
        <f t="shared" si="18"/>
        <v>81825</v>
      </c>
      <c r="E149" s="1">
        <f t="shared" si="19"/>
        <v>79.9072265625</v>
      </c>
    </row>
    <row r="150" spans="3:5" x14ac:dyDescent="0.25">
      <c r="C150" s="1">
        <f>30035</f>
        <v>30035</v>
      </c>
      <c r="D150" s="1">
        <f t="shared" si="18"/>
        <v>81825</v>
      </c>
      <c r="E150" s="1">
        <f t="shared" si="19"/>
        <v>79.9072265625</v>
      </c>
    </row>
    <row r="151" spans="3:5" x14ac:dyDescent="0.25">
      <c r="C151" s="1">
        <f>30222</f>
        <v>30222</v>
      </c>
      <c r="D151" s="1">
        <f>81427</f>
        <v>81427</v>
      </c>
      <c r="E151" s="1">
        <f>79.5185546875</f>
        <v>79.5185546875</v>
      </c>
    </row>
    <row r="152" spans="3:5" x14ac:dyDescent="0.25">
      <c r="C152" s="1">
        <f>30424</f>
        <v>30424</v>
      </c>
      <c r="D152" s="1">
        <f>81427</f>
        <v>81427</v>
      </c>
      <c r="E152" s="1">
        <f>79.5185546875</f>
        <v>79.5185546875</v>
      </c>
    </row>
    <row r="153" spans="3:5" x14ac:dyDescent="0.25">
      <c r="C153" s="1">
        <f>30601</f>
        <v>30601</v>
      </c>
      <c r="D153" s="1">
        <f>81453</f>
        <v>81453</v>
      </c>
      <c r="E153" s="1">
        <f>79.5439453125</f>
        <v>79.5439453125</v>
      </c>
    </row>
    <row r="154" spans="3:5" x14ac:dyDescent="0.25">
      <c r="C154" s="1">
        <f>30817</f>
        <v>30817</v>
      </c>
      <c r="D154" s="1">
        <f>81491</f>
        <v>81491</v>
      </c>
      <c r="E154" s="1">
        <f>79.5810546875</f>
        <v>79.5810546875</v>
      </c>
    </row>
    <row r="155" spans="3:5" x14ac:dyDescent="0.25">
      <c r="C155" s="1">
        <f>31015</f>
        <v>31015</v>
      </c>
      <c r="D155" s="1">
        <f>81531</f>
        <v>81531</v>
      </c>
      <c r="E155" s="1">
        <f>79.6201171875</f>
        <v>79.6201171875</v>
      </c>
    </row>
    <row r="156" spans="3:5" x14ac:dyDescent="0.25">
      <c r="C156" s="1">
        <f>31160</f>
        <v>31160</v>
      </c>
      <c r="D156" s="1">
        <f>81557</f>
        <v>81557</v>
      </c>
      <c r="E156" s="1">
        <f>79.6455078125</f>
        <v>79.6455078125</v>
      </c>
    </row>
    <row r="157" spans="3:5" x14ac:dyDescent="0.25">
      <c r="C157" s="1">
        <f>31406</f>
        <v>31406</v>
      </c>
      <c r="D157" s="1">
        <f>81597</f>
        <v>81597</v>
      </c>
      <c r="E157" s="1">
        <f>79.6845703125</f>
        <v>79.6845703125</v>
      </c>
    </row>
    <row r="158" spans="3:5" x14ac:dyDescent="0.25">
      <c r="C158" s="1">
        <f>31617</f>
        <v>31617</v>
      </c>
      <c r="D158" s="1">
        <f>81617</f>
        <v>81617</v>
      </c>
      <c r="E158" s="1">
        <f>79.7041015625</f>
        <v>79.7041015625</v>
      </c>
    </row>
    <row r="159" spans="3:5" x14ac:dyDescent="0.25">
      <c r="C159" s="1">
        <f>31833</f>
        <v>31833</v>
      </c>
      <c r="D159" s="1">
        <f t="shared" ref="D159:D164" si="20">81567</f>
        <v>81567</v>
      </c>
      <c r="E159" s="1">
        <f t="shared" ref="E159:E164" si="21">79.6552734375</f>
        <v>79.6552734375</v>
      </c>
    </row>
    <row r="160" spans="3:5" x14ac:dyDescent="0.25">
      <c r="C160" s="1">
        <f>32039</f>
        <v>32039</v>
      </c>
      <c r="D160" s="1">
        <f t="shared" si="20"/>
        <v>81567</v>
      </c>
      <c r="E160" s="1">
        <f t="shared" si="21"/>
        <v>79.6552734375</v>
      </c>
    </row>
    <row r="161" spans="3:5" x14ac:dyDescent="0.25">
      <c r="C161" s="1">
        <f>32213</f>
        <v>32213</v>
      </c>
      <c r="D161" s="1">
        <f t="shared" si="20"/>
        <v>81567</v>
      </c>
      <c r="E161" s="1">
        <f t="shared" si="21"/>
        <v>79.6552734375</v>
      </c>
    </row>
    <row r="162" spans="3:5" x14ac:dyDescent="0.25">
      <c r="C162" s="1">
        <f>32391</f>
        <v>32391</v>
      </c>
      <c r="D162" s="1">
        <f t="shared" si="20"/>
        <v>81567</v>
      </c>
      <c r="E162" s="1">
        <f t="shared" si="21"/>
        <v>79.6552734375</v>
      </c>
    </row>
    <row r="163" spans="3:5" x14ac:dyDescent="0.25">
      <c r="C163" s="1">
        <f>32578</f>
        <v>32578</v>
      </c>
      <c r="D163" s="1">
        <f t="shared" si="20"/>
        <v>81567</v>
      </c>
      <c r="E163" s="1">
        <f t="shared" si="21"/>
        <v>79.6552734375</v>
      </c>
    </row>
    <row r="164" spans="3:5" x14ac:dyDescent="0.25">
      <c r="C164" s="1">
        <f>32790</f>
        <v>32790</v>
      </c>
      <c r="D164" s="1">
        <f t="shared" si="20"/>
        <v>81567</v>
      </c>
      <c r="E164" s="1">
        <f t="shared" si="21"/>
        <v>79.6552734375</v>
      </c>
    </row>
    <row r="165" spans="3:5" x14ac:dyDescent="0.25">
      <c r="C165" s="1">
        <f>32998</f>
        <v>32998</v>
      </c>
      <c r="D165" s="1">
        <f>81581</f>
        <v>81581</v>
      </c>
      <c r="E165" s="1">
        <f>79.6689453125</f>
        <v>79.6689453125</v>
      </c>
    </row>
    <row r="166" spans="3:5" x14ac:dyDescent="0.25">
      <c r="C166" s="1">
        <f>33180</f>
        <v>33180</v>
      </c>
      <c r="D166" s="1">
        <f>81635</f>
        <v>81635</v>
      </c>
      <c r="E166" s="1">
        <f>79.7216796875</f>
        <v>79.7216796875</v>
      </c>
    </row>
    <row r="167" spans="3:5" x14ac:dyDescent="0.25">
      <c r="C167" s="1">
        <f>33385</f>
        <v>33385</v>
      </c>
      <c r="D167" s="1">
        <f>81681</f>
        <v>81681</v>
      </c>
      <c r="E167" s="1">
        <f>79.7666015625</f>
        <v>79.7666015625</v>
      </c>
    </row>
    <row r="168" spans="3:5" x14ac:dyDescent="0.25">
      <c r="C168" s="1">
        <f>33587</f>
        <v>33587</v>
      </c>
      <c r="D168" s="1">
        <f>81713</f>
        <v>81713</v>
      </c>
      <c r="E168" s="1">
        <f>79.7978515625</f>
        <v>79.7978515625</v>
      </c>
    </row>
    <row r="169" spans="3:5" x14ac:dyDescent="0.25">
      <c r="C169" s="1">
        <f>33773</f>
        <v>33773</v>
      </c>
      <c r="D169" s="1">
        <f>81747</f>
        <v>81747</v>
      </c>
      <c r="E169" s="1">
        <f>79.8310546875</f>
        <v>79.8310546875</v>
      </c>
    </row>
    <row r="170" spans="3:5" x14ac:dyDescent="0.25">
      <c r="C170" s="1">
        <f>33966</f>
        <v>33966</v>
      </c>
      <c r="D170" s="1">
        <f>81805</f>
        <v>81805</v>
      </c>
      <c r="E170" s="1">
        <f>79.8876953125</f>
        <v>79.8876953125</v>
      </c>
    </row>
    <row r="171" spans="3:5" x14ac:dyDescent="0.25">
      <c r="C171" s="1">
        <f>34103</f>
        <v>34103</v>
      </c>
      <c r="D171" s="1">
        <f>81817</f>
        <v>81817</v>
      </c>
      <c r="E171" s="1">
        <f>79.8994140625</f>
        <v>79.8994140625</v>
      </c>
    </row>
    <row r="172" spans="3:5" x14ac:dyDescent="0.25">
      <c r="C172" s="1">
        <f>34308</f>
        <v>34308</v>
      </c>
      <c r="D172" s="1">
        <f>81867</f>
        <v>81867</v>
      </c>
      <c r="E172" s="1">
        <f>79.9482421875</f>
        <v>79.9482421875</v>
      </c>
    </row>
    <row r="173" spans="3:5" x14ac:dyDescent="0.25">
      <c r="C173" s="1">
        <f>34533</f>
        <v>34533</v>
      </c>
      <c r="D173" s="1">
        <f>81913</f>
        <v>81913</v>
      </c>
      <c r="E173" s="1">
        <f>79.9931640625</f>
        <v>79.9931640625</v>
      </c>
    </row>
    <row r="174" spans="3:5" x14ac:dyDescent="0.25">
      <c r="C174" s="1">
        <f>34750</f>
        <v>34750</v>
      </c>
      <c r="D174" s="1">
        <f>81913</f>
        <v>81913</v>
      </c>
      <c r="E174" s="1">
        <f>79.9931640625</f>
        <v>79.9931640625</v>
      </c>
    </row>
    <row r="175" spans="3:5" x14ac:dyDescent="0.25">
      <c r="C175" s="1">
        <f>34902</f>
        <v>34902</v>
      </c>
      <c r="D175" s="1">
        <f>81913</f>
        <v>81913</v>
      </c>
      <c r="E175" s="1">
        <f>79.9931640625</f>
        <v>79.9931640625</v>
      </c>
    </row>
    <row r="176" spans="3:5" x14ac:dyDescent="0.25">
      <c r="C176" s="1">
        <f>35101</f>
        <v>35101</v>
      </c>
      <c r="D176" s="1">
        <f>81913</f>
        <v>81913</v>
      </c>
      <c r="E176" s="1">
        <f>79.9931640625</f>
        <v>79.9931640625</v>
      </c>
    </row>
    <row r="177" spans="3:5" x14ac:dyDescent="0.25">
      <c r="C177" s="1">
        <f>35308</f>
        <v>35308</v>
      </c>
      <c r="D177" s="1">
        <f>81913</f>
        <v>81913</v>
      </c>
      <c r="E177" s="1">
        <f>79.9931640625</f>
        <v>79.9931640625</v>
      </c>
    </row>
    <row r="178" spans="3:5" x14ac:dyDescent="0.25">
      <c r="C178" s="1">
        <f>35541</f>
        <v>35541</v>
      </c>
      <c r="D178" s="1">
        <f>81877</f>
        <v>81877</v>
      </c>
      <c r="E178" s="1">
        <f>79.9580078125</f>
        <v>79.9580078125</v>
      </c>
    </row>
    <row r="179" spans="3:5" x14ac:dyDescent="0.25">
      <c r="C179" s="1">
        <f>35671</f>
        <v>35671</v>
      </c>
      <c r="D179" s="1">
        <f>81877</f>
        <v>81877</v>
      </c>
      <c r="E179" s="1">
        <f>79.9580078125</f>
        <v>79.9580078125</v>
      </c>
    </row>
    <row r="180" spans="3:5" x14ac:dyDescent="0.25">
      <c r="C180" s="1">
        <f>35832</f>
        <v>35832</v>
      </c>
      <c r="D180" s="1">
        <f>81877</f>
        <v>81877</v>
      </c>
      <c r="E180" s="1">
        <f>79.9580078125</f>
        <v>79.9580078125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2016-01-10T10:15:32Z</dcterms:modified>
</cp:coreProperties>
</file>