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High-end\NeoMad\"/>
    </mc:Choice>
  </mc:AlternateContent>
  <bookViews>
    <workbookView xWindow="240" yWindow="96" windowWidth="11100" windowHeight="6708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86" i="2" l="1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I13" i="2" s="1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  <c r="H13" i="2" l="1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<sst xmlns="http://schemas.openxmlformats.org/spreadsheetml/2006/main" count="9" uniqueCount="9">
  <si>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</si>
  <si>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</si>
  <si>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</si>
  <si>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</si>
  <si>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245(141x)</t>
  </si>
  <si>
    <t>AVERAGE: 187(185x)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</si>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</sst>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Sheet1!$A$2:$A$142</c:f>
              <c:numCache>
                <c:formatCode>General</c:formatCode>
                <c:ptCount val="141"/>
                <c:pt idx="0">
                  <c:v>1531</c:v>
                </c:pt>
                <c:pt idx="1">
                  <c:v>1784</c:v>
                </c:pt>
                <c:pt idx="2">
                  <c:v>2058</c:v>
                </c:pt>
                <c:pt idx="3">
                  <c:v>2312</c:v>
                </c:pt>
                <c:pt idx="4">
                  <c:v>2535</c:v>
                </c:pt>
                <c:pt idx="5">
                  <c:v>2764</c:v>
                </c:pt>
                <c:pt idx="6">
                  <c:v>3016</c:v>
                </c:pt>
                <c:pt idx="7">
                  <c:v>3247</c:v>
                </c:pt>
                <c:pt idx="8">
                  <c:v>3504</c:v>
                </c:pt>
                <c:pt idx="9">
                  <c:v>3711</c:v>
                </c:pt>
                <c:pt idx="10">
                  <c:v>3951</c:v>
                </c:pt>
                <c:pt idx="11">
                  <c:v>4203</c:v>
                </c:pt>
                <c:pt idx="12">
                  <c:v>4447</c:v>
                </c:pt>
                <c:pt idx="13">
                  <c:v>4778</c:v>
                </c:pt>
                <c:pt idx="14">
                  <c:v>5056</c:v>
                </c:pt>
                <c:pt idx="15">
                  <c:v>5340</c:v>
                </c:pt>
                <c:pt idx="16">
                  <c:v>5614</c:v>
                </c:pt>
                <c:pt idx="17">
                  <c:v>5910</c:v>
                </c:pt>
                <c:pt idx="18">
                  <c:v>6217</c:v>
                </c:pt>
                <c:pt idx="19">
                  <c:v>6531</c:v>
                </c:pt>
                <c:pt idx="20">
                  <c:v>6790</c:v>
                </c:pt>
                <c:pt idx="21">
                  <c:v>7058</c:v>
                </c:pt>
                <c:pt idx="22">
                  <c:v>7286</c:v>
                </c:pt>
                <c:pt idx="23">
                  <c:v>7528</c:v>
                </c:pt>
                <c:pt idx="24">
                  <c:v>7754</c:v>
                </c:pt>
                <c:pt idx="25">
                  <c:v>8004</c:v>
                </c:pt>
                <c:pt idx="26">
                  <c:v>8256</c:v>
                </c:pt>
                <c:pt idx="27">
                  <c:v>8524</c:v>
                </c:pt>
                <c:pt idx="28">
                  <c:v>8805</c:v>
                </c:pt>
                <c:pt idx="29">
                  <c:v>9052</c:v>
                </c:pt>
                <c:pt idx="30">
                  <c:v>9336</c:v>
                </c:pt>
                <c:pt idx="31">
                  <c:v>9544</c:v>
                </c:pt>
                <c:pt idx="32">
                  <c:v>9790</c:v>
                </c:pt>
                <c:pt idx="33">
                  <c:v>10031</c:v>
                </c:pt>
                <c:pt idx="34">
                  <c:v>10278</c:v>
                </c:pt>
                <c:pt idx="35">
                  <c:v>10568</c:v>
                </c:pt>
                <c:pt idx="36">
                  <c:v>10792</c:v>
                </c:pt>
                <c:pt idx="37">
                  <c:v>11008</c:v>
                </c:pt>
                <c:pt idx="38">
                  <c:v>11213</c:v>
                </c:pt>
                <c:pt idx="39">
                  <c:v>11441</c:v>
                </c:pt>
                <c:pt idx="40">
                  <c:v>11668</c:v>
                </c:pt>
                <c:pt idx="41">
                  <c:v>11889</c:v>
                </c:pt>
                <c:pt idx="42">
                  <c:v>12180</c:v>
                </c:pt>
                <c:pt idx="43">
                  <c:v>12398</c:v>
                </c:pt>
                <c:pt idx="44">
                  <c:v>12689</c:v>
                </c:pt>
                <c:pt idx="45">
                  <c:v>12930</c:v>
                </c:pt>
                <c:pt idx="46">
                  <c:v>13169</c:v>
                </c:pt>
                <c:pt idx="47">
                  <c:v>13409</c:v>
                </c:pt>
                <c:pt idx="48">
                  <c:v>13679</c:v>
                </c:pt>
                <c:pt idx="49">
                  <c:v>13938</c:v>
                </c:pt>
                <c:pt idx="50">
                  <c:v>14181</c:v>
                </c:pt>
                <c:pt idx="51">
                  <c:v>14458</c:v>
                </c:pt>
                <c:pt idx="52">
                  <c:v>14707</c:v>
                </c:pt>
                <c:pt idx="53">
                  <c:v>14941</c:v>
                </c:pt>
                <c:pt idx="54">
                  <c:v>15165</c:v>
                </c:pt>
                <c:pt idx="55">
                  <c:v>15373</c:v>
                </c:pt>
                <c:pt idx="56">
                  <c:v>15639</c:v>
                </c:pt>
                <c:pt idx="57">
                  <c:v>15903</c:v>
                </c:pt>
                <c:pt idx="58">
                  <c:v>16197</c:v>
                </c:pt>
                <c:pt idx="59">
                  <c:v>16451</c:v>
                </c:pt>
                <c:pt idx="60">
                  <c:v>16693</c:v>
                </c:pt>
                <c:pt idx="61">
                  <c:v>16986</c:v>
                </c:pt>
                <c:pt idx="62">
                  <c:v>17195</c:v>
                </c:pt>
                <c:pt idx="63">
                  <c:v>17434</c:v>
                </c:pt>
                <c:pt idx="64">
                  <c:v>17687</c:v>
                </c:pt>
                <c:pt idx="65">
                  <c:v>17925</c:v>
                </c:pt>
                <c:pt idx="66">
                  <c:v>18164</c:v>
                </c:pt>
                <c:pt idx="67">
                  <c:v>18362</c:v>
                </c:pt>
                <c:pt idx="68">
                  <c:v>18587</c:v>
                </c:pt>
                <c:pt idx="69">
                  <c:v>18826</c:v>
                </c:pt>
                <c:pt idx="70">
                  <c:v>19118</c:v>
                </c:pt>
                <c:pt idx="71">
                  <c:v>19339</c:v>
                </c:pt>
                <c:pt idx="72">
                  <c:v>19573</c:v>
                </c:pt>
                <c:pt idx="73">
                  <c:v>19864</c:v>
                </c:pt>
                <c:pt idx="74">
                  <c:v>20093</c:v>
                </c:pt>
                <c:pt idx="75">
                  <c:v>20343</c:v>
                </c:pt>
                <c:pt idx="76">
                  <c:v>20586</c:v>
                </c:pt>
                <c:pt idx="77">
                  <c:v>20835</c:v>
                </c:pt>
                <c:pt idx="78">
                  <c:v>21072</c:v>
                </c:pt>
                <c:pt idx="79">
                  <c:v>21323</c:v>
                </c:pt>
                <c:pt idx="80">
                  <c:v>21591</c:v>
                </c:pt>
                <c:pt idx="81">
                  <c:v>21817</c:v>
                </c:pt>
                <c:pt idx="82">
                  <c:v>22074</c:v>
                </c:pt>
                <c:pt idx="83">
                  <c:v>22332</c:v>
                </c:pt>
                <c:pt idx="84">
                  <c:v>22577</c:v>
                </c:pt>
                <c:pt idx="85">
                  <c:v>22845</c:v>
                </c:pt>
                <c:pt idx="86">
                  <c:v>23110</c:v>
                </c:pt>
                <c:pt idx="87">
                  <c:v>23387</c:v>
                </c:pt>
                <c:pt idx="88">
                  <c:v>23636</c:v>
                </c:pt>
                <c:pt idx="89">
                  <c:v>23873</c:v>
                </c:pt>
                <c:pt idx="90">
                  <c:v>24118</c:v>
                </c:pt>
                <c:pt idx="91">
                  <c:v>24371</c:v>
                </c:pt>
                <c:pt idx="92">
                  <c:v>24643</c:v>
                </c:pt>
                <c:pt idx="93">
                  <c:v>24883</c:v>
                </c:pt>
                <c:pt idx="94">
                  <c:v>25109</c:v>
                </c:pt>
                <c:pt idx="95">
                  <c:v>25352</c:v>
                </c:pt>
                <c:pt idx="96">
                  <c:v>25584</c:v>
                </c:pt>
                <c:pt idx="97">
                  <c:v>25861</c:v>
                </c:pt>
                <c:pt idx="98">
                  <c:v>26082</c:v>
                </c:pt>
                <c:pt idx="99">
                  <c:v>26299</c:v>
                </c:pt>
                <c:pt idx="100">
                  <c:v>26542</c:v>
                </c:pt>
                <c:pt idx="101">
                  <c:v>26777</c:v>
                </c:pt>
                <c:pt idx="102">
                  <c:v>27021</c:v>
                </c:pt>
                <c:pt idx="103">
                  <c:v>27236</c:v>
                </c:pt>
                <c:pt idx="104">
                  <c:v>27499</c:v>
                </c:pt>
                <c:pt idx="105">
                  <c:v>27754</c:v>
                </c:pt>
                <c:pt idx="106">
                  <c:v>27987</c:v>
                </c:pt>
                <c:pt idx="107">
                  <c:v>28284</c:v>
                </c:pt>
                <c:pt idx="108">
                  <c:v>28496</c:v>
                </c:pt>
                <c:pt idx="109">
                  <c:v>28730</c:v>
                </c:pt>
                <c:pt idx="110">
                  <c:v>28974</c:v>
                </c:pt>
                <c:pt idx="111">
                  <c:v>29210</c:v>
                </c:pt>
                <c:pt idx="112">
                  <c:v>29445</c:v>
                </c:pt>
                <c:pt idx="113">
                  <c:v>29684</c:v>
                </c:pt>
                <c:pt idx="114">
                  <c:v>29906</c:v>
                </c:pt>
                <c:pt idx="115">
                  <c:v>30118</c:v>
                </c:pt>
                <c:pt idx="116">
                  <c:v>30329</c:v>
                </c:pt>
                <c:pt idx="117">
                  <c:v>30541</c:v>
                </c:pt>
                <c:pt idx="118">
                  <c:v>30781</c:v>
                </c:pt>
                <c:pt idx="119">
                  <c:v>31065</c:v>
                </c:pt>
                <c:pt idx="120">
                  <c:v>31335</c:v>
                </c:pt>
                <c:pt idx="121">
                  <c:v>31563</c:v>
                </c:pt>
                <c:pt idx="122">
                  <c:v>31805</c:v>
                </c:pt>
                <c:pt idx="123">
                  <c:v>32054</c:v>
                </c:pt>
                <c:pt idx="124">
                  <c:v>32287</c:v>
                </c:pt>
                <c:pt idx="125">
                  <c:v>32537</c:v>
                </c:pt>
                <c:pt idx="126">
                  <c:v>32769</c:v>
                </c:pt>
                <c:pt idx="127">
                  <c:v>32996</c:v>
                </c:pt>
                <c:pt idx="128">
                  <c:v>33257</c:v>
                </c:pt>
                <c:pt idx="129">
                  <c:v>33500</c:v>
                </c:pt>
                <c:pt idx="130">
                  <c:v>33758</c:v>
                </c:pt>
                <c:pt idx="131">
                  <c:v>34021</c:v>
                </c:pt>
                <c:pt idx="132">
                  <c:v>34269</c:v>
                </c:pt>
                <c:pt idx="133">
                  <c:v>34496</c:v>
                </c:pt>
                <c:pt idx="134">
                  <c:v>34768</c:v>
                </c:pt>
                <c:pt idx="135">
                  <c:v>34978</c:v>
                </c:pt>
                <c:pt idx="136">
                  <c:v>35191</c:v>
                </c:pt>
                <c:pt idx="137">
                  <c:v>35424</c:v>
                </c:pt>
                <c:pt idx="138">
                  <c:v>35668</c:v>
                </c:pt>
                <c:pt idx="139">
                  <c:v>35888</c:v>
                </c:pt>
                <c:pt idx="140">
                  <c:v>36105</c:v>
                </c:pt>
              </c:numCache>
            </c:numRef>
          </c:cat>
          <c:val>
            <c:numRef>
              <c:f>Sheet1!$B$2:$B$142</c:f>
              <c:numCache>
                <c:formatCode>General</c:formatCode>
                <c:ptCount val="141"/>
                <c:pt idx="0">
                  <c:v>8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22</c:v>
                </c:pt>
                <c:pt idx="21">
                  <c:v>3</c:v>
                </c:pt>
                <c:pt idx="22">
                  <c:v>3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16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2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</c:v>
                </c:pt>
                <c:pt idx="103">
                  <c:v>3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574256"/>
        <c:axId val="997577520"/>
      </c:lineChart>
      <c:catAx>
        <c:axId val="99757425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99757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9757752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99757425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Sheet1!$C$2:$C$186</c:f>
              <c:numCache>
                <c:formatCode>General</c:formatCode>
                <c:ptCount val="185"/>
                <c:pt idx="0">
                  <c:v>1505</c:v>
                </c:pt>
                <c:pt idx="1">
                  <c:v>1686</c:v>
                </c:pt>
                <c:pt idx="2">
                  <c:v>1813</c:v>
                </c:pt>
                <c:pt idx="3">
                  <c:v>1984</c:v>
                </c:pt>
                <c:pt idx="4">
                  <c:v>2136</c:v>
                </c:pt>
                <c:pt idx="5">
                  <c:v>2290</c:v>
                </c:pt>
                <c:pt idx="6">
                  <c:v>2494</c:v>
                </c:pt>
                <c:pt idx="7">
                  <c:v>2682</c:v>
                </c:pt>
                <c:pt idx="8">
                  <c:v>2870</c:v>
                </c:pt>
                <c:pt idx="9">
                  <c:v>3027</c:v>
                </c:pt>
                <c:pt idx="10">
                  <c:v>3201</c:v>
                </c:pt>
                <c:pt idx="11">
                  <c:v>3403</c:v>
                </c:pt>
                <c:pt idx="12">
                  <c:v>3592</c:v>
                </c:pt>
                <c:pt idx="13">
                  <c:v>3784</c:v>
                </c:pt>
                <c:pt idx="14">
                  <c:v>3956</c:v>
                </c:pt>
                <c:pt idx="15">
                  <c:v>4152</c:v>
                </c:pt>
                <c:pt idx="16">
                  <c:v>4328</c:v>
                </c:pt>
                <c:pt idx="17">
                  <c:v>4510</c:v>
                </c:pt>
                <c:pt idx="18">
                  <c:v>4694</c:v>
                </c:pt>
                <c:pt idx="19">
                  <c:v>4896</c:v>
                </c:pt>
                <c:pt idx="20">
                  <c:v>5140</c:v>
                </c:pt>
                <c:pt idx="21">
                  <c:v>5435</c:v>
                </c:pt>
                <c:pt idx="22">
                  <c:v>5644</c:v>
                </c:pt>
                <c:pt idx="23">
                  <c:v>5836</c:v>
                </c:pt>
                <c:pt idx="24">
                  <c:v>6105</c:v>
                </c:pt>
                <c:pt idx="25">
                  <c:v>6344</c:v>
                </c:pt>
                <c:pt idx="26">
                  <c:v>6498</c:v>
                </c:pt>
                <c:pt idx="27">
                  <c:v>6636</c:v>
                </c:pt>
                <c:pt idx="28">
                  <c:v>6826</c:v>
                </c:pt>
                <c:pt idx="29">
                  <c:v>7018</c:v>
                </c:pt>
                <c:pt idx="30">
                  <c:v>7218</c:v>
                </c:pt>
                <c:pt idx="31">
                  <c:v>7420</c:v>
                </c:pt>
                <c:pt idx="32">
                  <c:v>7609</c:v>
                </c:pt>
                <c:pt idx="33">
                  <c:v>7835</c:v>
                </c:pt>
                <c:pt idx="34">
                  <c:v>8028</c:v>
                </c:pt>
                <c:pt idx="35">
                  <c:v>8219</c:v>
                </c:pt>
                <c:pt idx="36">
                  <c:v>8420</c:v>
                </c:pt>
                <c:pt idx="37">
                  <c:v>8637</c:v>
                </c:pt>
                <c:pt idx="38">
                  <c:v>8788</c:v>
                </c:pt>
                <c:pt idx="39">
                  <c:v>8988</c:v>
                </c:pt>
                <c:pt idx="40">
                  <c:v>9215</c:v>
                </c:pt>
                <c:pt idx="41">
                  <c:v>9439</c:v>
                </c:pt>
                <c:pt idx="42">
                  <c:v>9635</c:v>
                </c:pt>
                <c:pt idx="43">
                  <c:v>9807</c:v>
                </c:pt>
                <c:pt idx="44">
                  <c:v>9993</c:v>
                </c:pt>
                <c:pt idx="45">
                  <c:v>10198</c:v>
                </c:pt>
                <c:pt idx="46">
                  <c:v>10378</c:v>
                </c:pt>
                <c:pt idx="47">
                  <c:v>10539</c:v>
                </c:pt>
                <c:pt idx="48">
                  <c:v>10705</c:v>
                </c:pt>
                <c:pt idx="49">
                  <c:v>10919</c:v>
                </c:pt>
                <c:pt idx="50">
                  <c:v>11128</c:v>
                </c:pt>
                <c:pt idx="51">
                  <c:v>11282</c:v>
                </c:pt>
                <c:pt idx="52">
                  <c:v>11489</c:v>
                </c:pt>
                <c:pt idx="53">
                  <c:v>11626</c:v>
                </c:pt>
                <c:pt idx="54">
                  <c:v>11762</c:v>
                </c:pt>
                <c:pt idx="55">
                  <c:v>11936</c:v>
                </c:pt>
                <c:pt idx="56">
                  <c:v>12099</c:v>
                </c:pt>
                <c:pt idx="57">
                  <c:v>12263</c:v>
                </c:pt>
                <c:pt idx="58">
                  <c:v>12463</c:v>
                </c:pt>
                <c:pt idx="59">
                  <c:v>12645</c:v>
                </c:pt>
                <c:pt idx="60">
                  <c:v>12863</c:v>
                </c:pt>
                <c:pt idx="61">
                  <c:v>13087</c:v>
                </c:pt>
                <c:pt idx="62">
                  <c:v>13270</c:v>
                </c:pt>
                <c:pt idx="63">
                  <c:v>13468</c:v>
                </c:pt>
                <c:pt idx="64">
                  <c:v>13671</c:v>
                </c:pt>
                <c:pt idx="65">
                  <c:v>13858</c:v>
                </c:pt>
                <c:pt idx="66">
                  <c:v>14085</c:v>
                </c:pt>
                <c:pt idx="67">
                  <c:v>14305</c:v>
                </c:pt>
                <c:pt idx="68">
                  <c:v>14487</c:v>
                </c:pt>
                <c:pt idx="69">
                  <c:v>14671</c:v>
                </c:pt>
                <c:pt idx="70">
                  <c:v>14882</c:v>
                </c:pt>
                <c:pt idx="71">
                  <c:v>15082</c:v>
                </c:pt>
                <c:pt idx="72">
                  <c:v>15242</c:v>
                </c:pt>
                <c:pt idx="73">
                  <c:v>15455</c:v>
                </c:pt>
                <c:pt idx="74">
                  <c:v>15634</c:v>
                </c:pt>
                <c:pt idx="75">
                  <c:v>15826</c:v>
                </c:pt>
                <c:pt idx="76">
                  <c:v>16009</c:v>
                </c:pt>
                <c:pt idx="77">
                  <c:v>16187</c:v>
                </c:pt>
                <c:pt idx="78">
                  <c:v>16370</c:v>
                </c:pt>
                <c:pt idx="79">
                  <c:v>16562</c:v>
                </c:pt>
                <c:pt idx="80">
                  <c:v>16767</c:v>
                </c:pt>
                <c:pt idx="81">
                  <c:v>16919</c:v>
                </c:pt>
                <c:pt idx="82">
                  <c:v>17118</c:v>
                </c:pt>
                <c:pt idx="83">
                  <c:v>17305</c:v>
                </c:pt>
                <c:pt idx="84">
                  <c:v>17493</c:v>
                </c:pt>
                <c:pt idx="85">
                  <c:v>17666</c:v>
                </c:pt>
                <c:pt idx="86">
                  <c:v>17876</c:v>
                </c:pt>
                <c:pt idx="87">
                  <c:v>18089</c:v>
                </c:pt>
                <c:pt idx="88">
                  <c:v>18278</c:v>
                </c:pt>
                <c:pt idx="89">
                  <c:v>18479</c:v>
                </c:pt>
                <c:pt idx="90">
                  <c:v>18677</c:v>
                </c:pt>
                <c:pt idx="91">
                  <c:v>18883</c:v>
                </c:pt>
                <c:pt idx="92">
                  <c:v>19057</c:v>
                </c:pt>
                <c:pt idx="93">
                  <c:v>19232</c:v>
                </c:pt>
                <c:pt idx="94">
                  <c:v>19443</c:v>
                </c:pt>
                <c:pt idx="95">
                  <c:v>19606</c:v>
                </c:pt>
                <c:pt idx="96">
                  <c:v>19779</c:v>
                </c:pt>
                <c:pt idx="97">
                  <c:v>19945</c:v>
                </c:pt>
                <c:pt idx="98">
                  <c:v>20117</c:v>
                </c:pt>
                <c:pt idx="99">
                  <c:v>20300</c:v>
                </c:pt>
                <c:pt idx="100">
                  <c:v>20456</c:v>
                </c:pt>
                <c:pt idx="101">
                  <c:v>20668</c:v>
                </c:pt>
                <c:pt idx="102">
                  <c:v>20837</c:v>
                </c:pt>
                <c:pt idx="103">
                  <c:v>21030</c:v>
                </c:pt>
                <c:pt idx="104">
                  <c:v>21248</c:v>
                </c:pt>
                <c:pt idx="105">
                  <c:v>21414</c:v>
                </c:pt>
                <c:pt idx="106">
                  <c:v>21593</c:v>
                </c:pt>
                <c:pt idx="107">
                  <c:v>21778</c:v>
                </c:pt>
                <c:pt idx="108">
                  <c:v>21976</c:v>
                </c:pt>
                <c:pt idx="109">
                  <c:v>22164</c:v>
                </c:pt>
                <c:pt idx="110">
                  <c:v>22348</c:v>
                </c:pt>
                <c:pt idx="111">
                  <c:v>22551</c:v>
                </c:pt>
                <c:pt idx="112">
                  <c:v>22769</c:v>
                </c:pt>
                <c:pt idx="113">
                  <c:v>23012</c:v>
                </c:pt>
                <c:pt idx="114">
                  <c:v>23172</c:v>
                </c:pt>
                <c:pt idx="115">
                  <c:v>23328</c:v>
                </c:pt>
                <c:pt idx="116">
                  <c:v>23518</c:v>
                </c:pt>
                <c:pt idx="117">
                  <c:v>23724</c:v>
                </c:pt>
                <c:pt idx="118">
                  <c:v>23891</c:v>
                </c:pt>
                <c:pt idx="119">
                  <c:v>24079</c:v>
                </c:pt>
                <c:pt idx="120">
                  <c:v>24261</c:v>
                </c:pt>
                <c:pt idx="121">
                  <c:v>24449</c:v>
                </c:pt>
                <c:pt idx="122">
                  <c:v>24645</c:v>
                </c:pt>
                <c:pt idx="123">
                  <c:v>24821</c:v>
                </c:pt>
                <c:pt idx="124">
                  <c:v>25046</c:v>
                </c:pt>
                <c:pt idx="125">
                  <c:v>25230</c:v>
                </c:pt>
                <c:pt idx="126">
                  <c:v>25449</c:v>
                </c:pt>
                <c:pt idx="127">
                  <c:v>25600</c:v>
                </c:pt>
                <c:pt idx="128">
                  <c:v>25808</c:v>
                </c:pt>
                <c:pt idx="129">
                  <c:v>26004</c:v>
                </c:pt>
                <c:pt idx="130">
                  <c:v>26201</c:v>
                </c:pt>
                <c:pt idx="131">
                  <c:v>26384</c:v>
                </c:pt>
                <c:pt idx="132">
                  <c:v>26546</c:v>
                </c:pt>
                <c:pt idx="133">
                  <c:v>26724</c:v>
                </c:pt>
                <c:pt idx="134">
                  <c:v>26919</c:v>
                </c:pt>
                <c:pt idx="135">
                  <c:v>27107</c:v>
                </c:pt>
                <c:pt idx="136">
                  <c:v>27336</c:v>
                </c:pt>
                <c:pt idx="137">
                  <c:v>27473</c:v>
                </c:pt>
                <c:pt idx="138">
                  <c:v>27692</c:v>
                </c:pt>
                <c:pt idx="139">
                  <c:v>27893</c:v>
                </c:pt>
                <c:pt idx="140">
                  <c:v>28063</c:v>
                </c:pt>
                <c:pt idx="141">
                  <c:v>28234</c:v>
                </c:pt>
                <c:pt idx="142">
                  <c:v>28427</c:v>
                </c:pt>
                <c:pt idx="143">
                  <c:v>28590</c:v>
                </c:pt>
                <c:pt idx="144">
                  <c:v>28801</c:v>
                </c:pt>
                <c:pt idx="145">
                  <c:v>28944</c:v>
                </c:pt>
                <c:pt idx="146">
                  <c:v>29117</c:v>
                </c:pt>
                <c:pt idx="147">
                  <c:v>29334</c:v>
                </c:pt>
                <c:pt idx="148">
                  <c:v>29544</c:v>
                </c:pt>
                <c:pt idx="149">
                  <c:v>29740</c:v>
                </c:pt>
                <c:pt idx="150">
                  <c:v>29882</c:v>
                </c:pt>
                <c:pt idx="151">
                  <c:v>30050</c:v>
                </c:pt>
                <c:pt idx="152">
                  <c:v>30227</c:v>
                </c:pt>
                <c:pt idx="153">
                  <c:v>30433</c:v>
                </c:pt>
                <c:pt idx="154">
                  <c:v>30638</c:v>
                </c:pt>
                <c:pt idx="155">
                  <c:v>30770</c:v>
                </c:pt>
                <c:pt idx="156">
                  <c:v>31019</c:v>
                </c:pt>
                <c:pt idx="157">
                  <c:v>31241</c:v>
                </c:pt>
                <c:pt idx="158">
                  <c:v>31406</c:v>
                </c:pt>
                <c:pt idx="159">
                  <c:v>31569</c:v>
                </c:pt>
                <c:pt idx="160">
                  <c:v>31763</c:v>
                </c:pt>
                <c:pt idx="161">
                  <c:v>31970</c:v>
                </c:pt>
                <c:pt idx="162">
                  <c:v>32171</c:v>
                </c:pt>
                <c:pt idx="163">
                  <c:v>32305</c:v>
                </c:pt>
                <c:pt idx="164">
                  <c:v>32484</c:v>
                </c:pt>
                <c:pt idx="165">
                  <c:v>32683</c:v>
                </c:pt>
                <c:pt idx="166">
                  <c:v>32869</c:v>
                </c:pt>
                <c:pt idx="167">
                  <c:v>33055</c:v>
                </c:pt>
                <c:pt idx="168">
                  <c:v>33248</c:v>
                </c:pt>
                <c:pt idx="169">
                  <c:v>33441</c:v>
                </c:pt>
                <c:pt idx="170">
                  <c:v>33626</c:v>
                </c:pt>
                <c:pt idx="171">
                  <c:v>33802</c:v>
                </c:pt>
                <c:pt idx="172">
                  <c:v>33976</c:v>
                </c:pt>
                <c:pt idx="173">
                  <c:v>34189</c:v>
                </c:pt>
                <c:pt idx="174">
                  <c:v>34391</c:v>
                </c:pt>
                <c:pt idx="175">
                  <c:v>34533</c:v>
                </c:pt>
                <c:pt idx="176">
                  <c:v>34746</c:v>
                </c:pt>
                <c:pt idx="177">
                  <c:v>34905</c:v>
                </c:pt>
                <c:pt idx="178">
                  <c:v>35117</c:v>
                </c:pt>
                <c:pt idx="179">
                  <c:v>35300</c:v>
                </c:pt>
                <c:pt idx="180">
                  <c:v>35515</c:v>
                </c:pt>
                <c:pt idx="181">
                  <c:v>35706</c:v>
                </c:pt>
                <c:pt idx="182">
                  <c:v>35869</c:v>
                </c:pt>
                <c:pt idx="183">
                  <c:v>36023</c:v>
                </c:pt>
                <c:pt idx="184">
                  <c:v>36211</c:v>
                </c:pt>
              </c:numCache>
            </c:numRef>
          </c:cat>
          <c:val>
            <c:numRef>
              <c:f>Sheet1!$E$2:$E$186</c:f>
              <c:numCache>
                <c:formatCode>General</c:formatCode>
                <c:ptCount val="185"/>
                <c:pt idx="0">
                  <c:v>3.919921875</c:v>
                </c:pt>
                <c:pt idx="1">
                  <c:v>25.6328125</c:v>
                </c:pt>
                <c:pt idx="2">
                  <c:v>45.81640625</c:v>
                </c:pt>
                <c:pt idx="3">
                  <c:v>62.880859375</c:v>
                </c:pt>
                <c:pt idx="4">
                  <c:v>63.1953125</c:v>
                </c:pt>
                <c:pt idx="5">
                  <c:v>63.193359375</c:v>
                </c:pt>
                <c:pt idx="6">
                  <c:v>79.470703125</c:v>
                </c:pt>
                <c:pt idx="7">
                  <c:v>79.4453125</c:v>
                </c:pt>
                <c:pt idx="8">
                  <c:v>79.4453125</c:v>
                </c:pt>
                <c:pt idx="9">
                  <c:v>79.447265625</c:v>
                </c:pt>
                <c:pt idx="10">
                  <c:v>79.46484375</c:v>
                </c:pt>
                <c:pt idx="11">
                  <c:v>79.6435546875</c:v>
                </c:pt>
                <c:pt idx="12">
                  <c:v>79.9912109375</c:v>
                </c:pt>
                <c:pt idx="13">
                  <c:v>79.9931640625</c:v>
                </c:pt>
                <c:pt idx="14">
                  <c:v>79.9912109375</c:v>
                </c:pt>
                <c:pt idx="15">
                  <c:v>79.9951171875</c:v>
                </c:pt>
                <c:pt idx="16">
                  <c:v>79.9951171875</c:v>
                </c:pt>
                <c:pt idx="17">
                  <c:v>79.9970703125</c:v>
                </c:pt>
                <c:pt idx="18">
                  <c:v>80.0009765625</c:v>
                </c:pt>
                <c:pt idx="19">
                  <c:v>80.0009765625</c:v>
                </c:pt>
                <c:pt idx="20">
                  <c:v>80.0068359375</c:v>
                </c:pt>
                <c:pt idx="21">
                  <c:v>80.005859375</c:v>
                </c:pt>
                <c:pt idx="22">
                  <c:v>80.0185546875</c:v>
                </c:pt>
                <c:pt idx="23">
                  <c:v>80.013671875</c:v>
                </c:pt>
                <c:pt idx="24">
                  <c:v>80.009765625</c:v>
                </c:pt>
                <c:pt idx="25">
                  <c:v>80.0498046875</c:v>
                </c:pt>
                <c:pt idx="26">
                  <c:v>81.2880859375</c:v>
                </c:pt>
                <c:pt idx="27">
                  <c:v>81.8828125</c:v>
                </c:pt>
                <c:pt idx="28">
                  <c:v>84.220703125</c:v>
                </c:pt>
                <c:pt idx="29">
                  <c:v>85.4072265625</c:v>
                </c:pt>
                <c:pt idx="30">
                  <c:v>85.9443359375</c:v>
                </c:pt>
                <c:pt idx="31">
                  <c:v>86.5810546875</c:v>
                </c:pt>
                <c:pt idx="32">
                  <c:v>87.1044921875</c:v>
                </c:pt>
                <c:pt idx="33">
                  <c:v>87.6884765625</c:v>
                </c:pt>
                <c:pt idx="34">
                  <c:v>88.2880859375</c:v>
                </c:pt>
                <c:pt idx="35">
                  <c:v>88.7041015625</c:v>
                </c:pt>
                <c:pt idx="36">
                  <c:v>88.5830078125</c:v>
                </c:pt>
                <c:pt idx="37">
                  <c:v>88.6162109375</c:v>
                </c:pt>
                <c:pt idx="38">
                  <c:v>88.5791015625</c:v>
                </c:pt>
                <c:pt idx="39">
                  <c:v>88.5791015625</c:v>
                </c:pt>
                <c:pt idx="40">
                  <c:v>88.580078125</c:v>
                </c:pt>
                <c:pt idx="41">
                  <c:v>137.9296875</c:v>
                </c:pt>
                <c:pt idx="42">
                  <c:v>89.9072265625</c:v>
                </c:pt>
                <c:pt idx="43">
                  <c:v>89.9072265625</c:v>
                </c:pt>
                <c:pt idx="44">
                  <c:v>89.9072265625</c:v>
                </c:pt>
                <c:pt idx="45">
                  <c:v>89.9072265625</c:v>
                </c:pt>
                <c:pt idx="46">
                  <c:v>89.9072265625</c:v>
                </c:pt>
                <c:pt idx="47">
                  <c:v>89.9033203125</c:v>
                </c:pt>
                <c:pt idx="48">
                  <c:v>89.9033203125</c:v>
                </c:pt>
                <c:pt idx="49">
                  <c:v>89.9033203125</c:v>
                </c:pt>
                <c:pt idx="50">
                  <c:v>89.9033203125</c:v>
                </c:pt>
                <c:pt idx="51">
                  <c:v>89.9033203125</c:v>
                </c:pt>
                <c:pt idx="52">
                  <c:v>89.9033203125</c:v>
                </c:pt>
                <c:pt idx="53">
                  <c:v>89.9033203125</c:v>
                </c:pt>
                <c:pt idx="54">
                  <c:v>89.9033203125</c:v>
                </c:pt>
                <c:pt idx="55">
                  <c:v>89.9033203125</c:v>
                </c:pt>
                <c:pt idx="56">
                  <c:v>89.9033203125</c:v>
                </c:pt>
                <c:pt idx="57">
                  <c:v>90.0439453125</c:v>
                </c:pt>
                <c:pt idx="58">
                  <c:v>90.0556640625</c:v>
                </c:pt>
                <c:pt idx="59">
                  <c:v>89.9755859375</c:v>
                </c:pt>
                <c:pt idx="60">
                  <c:v>89.9814453125</c:v>
                </c:pt>
                <c:pt idx="61">
                  <c:v>89.9814453125</c:v>
                </c:pt>
                <c:pt idx="62">
                  <c:v>89.9619140625</c:v>
                </c:pt>
                <c:pt idx="63">
                  <c:v>88.0283203125</c:v>
                </c:pt>
                <c:pt idx="64">
                  <c:v>88.0283203125</c:v>
                </c:pt>
                <c:pt idx="65">
                  <c:v>88.0283203125</c:v>
                </c:pt>
                <c:pt idx="66">
                  <c:v>88.0283203125</c:v>
                </c:pt>
                <c:pt idx="67">
                  <c:v>88.0283203125</c:v>
                </c:pt>
                <c:pt idx="68">
                  <c:v>88.0283203125</c:v>
                </c:pt>
                <c:pt idx="69">
                  <c:v>88.0283203125</c:v>
                </c:pt>
                <c:pt idx="70">
                  <c:v>88.0283203125</c:v>
                </c:pt>
                <c:pt idx="71">
                  <c:v>88.0322265625</c:v>
                </c:pt>
                <c:pt idx="72">
                  <c:v>71.7734375</c:v>
                </c:pt>
                <c:pt idx="73">
                  <c:v>71.7734375</c:v>
                </c:pt>
                <c:pt idx="74">
                  <c:v>71.7734375</c:v>
                </c:pt>
                <c:pt idx="75">
                  <c:v>71.7734375</c:v>
                </c:pt>
                <c:pt idx="76">
                  <c:v>71.7734375</c:v>
                </c:pt>
                <c:pt idx="77">
                  <c:v>71.7734375</c:v>
                </c:pt>
                <c:pt idx="78">
                  <c:v>71.7734375</c:v>
                </c:pt>
                <c:pt idx="79">
                  <c:v>71.7734375</c:v>
                </c:pt>
                <c:pt idx="80">
                  <c:v>88.087890625</c:v>
                </c:pt>
                <c:pt idx="81">
                  <c:v>88.390625</c:v>
                </c:pt>
                <c:pt idx="82">
                  <c:v>88.583984375</c:v>
                </c:pt>
                <c:pt idx="83">
                  <c:v>88.583984375</c:v>
                </c:pt>
                <c:pt idx="84">
                  <c:v>88.583984375</c:v>
                </c:pt>
                <c:pt idx="85">
                  <c:v>88.583984375</c:v>
                </c:pt>
                <c:pt idx="86">
                  <c:v>88.583984375</c:v>
                </c:pt>
                <c:pt idx="87">
                  <c:v>72.326171875</c:v>
                </c:pt>
                <c:pt idx="88">
                  <c:v>71.4765625</c:v>
                </c:pt>
                <c:pt idx="89">
                  <c:v>71.4765625</c:v>
                </c:pt>
                <c:pt idx="90">
                  <c:v>87.791015625</c:v>
                </c:pt>
                <c:pt idx="91">
                  <c:v>87.791015625</c:v>
                </c:pt>
                <c:pt idx="92">
                  <c:v>87.802734375</c:v>
                </c:pt>
                <c:pt idx="93">
                  <c:v>87.83203125</c:v>
                </c:pt>
                <c:pt idx="94">
                  <c:v>87.83203125</c:v>
                </c:pt>
                <c:pt idx="95">
                  <c:v>87.828125</c:v>
                </c:pt>
                <c:pt idx="96">
                  <c:v>87.884765625</c:v>
                </c:pt>
                <c:pt idx="97">
                  <c:v>87.958984375</c:v>
                </c:pt>
                <c:pt idx="98">
                  <c:v>87.91796875</c:v>
                </c:pt>
                <c:pt idx="99">
                  <c:v>87.91796875</c:v>
                </c:pt>
                <c:pt idx="100">
                  <c:v>87.91796875</c:v>
                </c:pt>
                <c:pt idx="101">
                  <c:v>87.92578125</c:v>
                </c:pt>
                <c:pt idx="102">
                  <c:v>87.9296875</c:v>
                </c:pt>
                <c:pt idx="103">
                  <c:v>88.2353515625</c:v>
                </c:pt>
                <c:pt idx="104">
                  <c:v>88.6650390625</c:v>
                </c:pt>
                <c:pt idx="105">
                  <c:v>88.6650390625</c:v>
                </c:pt>
                <c:pt idx="106">
                  <c:v>88.6650390625</c:v>
                </c:pt>
                <c:pt idx="107">
                  <c:v>88.6650390625</c:v>
                </c:pt>
                <c:pt idx="108">
                  <c:v>88.6650390625</c:v>
                </c:pt>
                <c:pt idx="109">
                  <c:v>88.6650390625</c:v>
                </c:pt>
                <c:pt idx="110">
                  <c:v>88.6650390625</c:v>
                </c:pt>
                <c:pt idx="111">
                  <c:v>88.6884765625</c:v>
                </c:pt>
                <c:pt idx="112">
                  <c:v>88.7333984375</c:v>
                </c:pt>
                <c:pt idx="113">
                  <c:v>88.7509765625</c:v>
                </c:pt>
                <c:pt idx="114">
                  <c:v>88.7509765625</c:v>
                </c:pt>
                <c:pt idx="115">
                  <c:v>88.7509765625</c:v>
                </c:pt>
                <c:pt idx="116">
                  <c:v>88.7509765625</c:v>
                </c:pt>
                <c:pt idx="117">
                  <c:v>88.7509765625</c:v>
                </c:pt>
                <c:pt idx="118">
                  <c:v>88.7548828125</c:v>
                </c:pt>
                <c:pt idx="119">
                  <c:v>89.9658203125</c:v>
                </c:pt>
                <c:pt idx="120">
                  <c:v>89.9833984375</c:v>
                </c:pt>
                <c:pt idx="121">
                  <c:v>89.9833984375</c:v>
                </c:pt>
                <c:pt idx="122">
                  <c:v>89.9833984375</c:v>
                </c:pt>
                <c:pt idx="123">
                  <c:v>89.9833984375</c:v>
                </c:pt>
                <c:pt idx="124">
                  <c:v>89.9833984375</c:v>
                </c:pt>
                <c:pt idx="125">
                  <c:v>89.9833984375</c:v>
                </c:pt>
                <c:pt idx="126">
                  <c:v>89.9833984375</c:v>
                </c:pt>
                <c:pt idx="127">
                  <c:v>89.9833984375</c:v>
                </c:pt>
                <c:pt idx="128">
                  <c:v>89.9833984375</c:v>
                </c:pt>
                <c:pt idx="129">
                  <c:v>89.9833984375</c:v>
                </c:pt>
                <c:pt idx="130">
                  <c:v>89.9833984375</c:v>
                </c:pt>
                <c:pt idx="131">
                  <c:v>89.9833984375</c:v>
                </c:pt>
                <c:pt idx="132">
                  <c:v>89.9833984375</c:v>
                </c:pt>
                <c:pt idx="133">
                  <c:v>89.9833984375</c:v>
                </c:pt>
                <c:pt idx="134">
                  <c:v>89.9833984375</c:v>
                </c:pt>
                <c:pt idx="135">
                  <c:v>90.0595703125</c:v>
                </c:pt>
                <c:pt idx="136">
                  <c:v>90.1455078125</c:v>
                </c:pt>
                <c:pt idx="137">
                  <c:v>90.1845703125</c:v>
                </c:pt>
                <c:pt idx="138">
                  <c:v>90.1943359375</c:v>
                </c:pt>
                <c:pt idx="139">
                  <c:v>90.1962890625</c:v>
                </c:pt>
                <c:pt idx="140">
                  <c:v>90.1962890625</c:v>
                </c:pt>
                <c:pt idx="141">
                  <c:v>90.1962890625</c:v>
                </c:pt>
                <c:pt idx="142">
                  <c:v>90.1962890625</c:v>
                </c:pt>
                <c:pt idx="143">
                  <c:v>90.1962890625</c:v>
                </c:pt>
                <c:pt idx="144">
                  <c:v>90.1962890625</c:v>
                </c:pt>
                <c:pt idx="145">
                  <c:v>90.1962890625</c:v>
                </c:pt>
                <c:pt idx="146">
                  <c:v>90.1962890625</c:v>
                </c:pt>
                <c:pt idx="147">
                  <c:v>90.1962890625</c:v>
                </c:pt>
                <c:pt idx="148">
                  <c:v>90.1962890625</c:v>
                </c:pt>
                <c:pt idx="149">
                  <c:v>90.1962890625</c:v>
                </c:pt>
                <c:pt idx="150">
                  <c:v>90.1962890625</c:v>
                </c:pt>
                <c:pt idx="151">
                  <c:v>90.1962890625</c:v>
                </c:pt>
                <c:pt idx="152">
                  <c:v>90.1962890625</c:v>
                </c:pt>
                <c:pt idx="153">
                  <c:v>90.1962890625</c:v>
                </c:pt>
                <c:pt idx="154">
                  <c:v>90.1962890625</c:v>
                </c:pt>
                <c:pt idx="155">
                  <c:v>90.1962890625</c:v>
                </c:pt>
                <c:pt idx="156">
                  <c:v>122.7197265625</c:v>
                </c:pt>
                <c:pt idx="157">
                  <c:v>73.5615234375</c:v>
                </c:pt>
                <c:pt idx="158">
                  <c:v>73.5615234375</c:v>
                </c:pt>
                <c:pt idx="159">
                  <c:v>73.5615234375</c:v>
                </c:pt>
                <c:pt idx="160">
                  <c:v>73.5615234375</c:v>
                </c:pt>
                <c:pt idx="161">
                  <c:v>73.5615234375</c:v>
                </c:pt>
                <c:pt idx="162">
                  <c:v>73.5615234375</c:v>
                </c:pt>
                <c:pt idx="163">
                  <c:v>73.5615234375</c:v>
                </c:pt>
                <c:pt idx="164">
                  <c:v>73.5615234375</c:v>
                </c:pt>
                <c:pt idx="165">
                  <c:v>89.8544921875</c:v>
                </c:pt>
                <c:pt idx="166">
                  <c:v>89.9111328125</c:v>
                </c:pt>
                <c:pt idx="167">
                  <c:v>89.9248046875</c:v>
                </c:pt>
                <c:pt idx="168">
                  <c:v>73.8193359375</c:v>
                </c:pt>
                <c:pt idx="169">
                  <c:v>73.8193359375</c:v>
                </c:pt>
                <c:pt idx="170">
                  <c:v>90.0927734375</c:v>
                </c:pt>
                <c:pt idx="171">
                  <c:v>90.1376953125</c:v>
                </c:pt>
                <c:pt idx="172">
                  <c:v>90.1376953125</c:v>
                </c:pt>
                <c:pt idx="173">
                  <c:v>90.1689453125</c:v>
                </c:pt>
                <c:pt idx="174">
                  <c:v>90.1689453125</c:v>
                </c:pt>
                <c:pt idx="175">
                  <c:v>90.1689453125</c:v>
                </c:pt>
                <c:pt idx="176">
                  <c:v>90.1826171875</c:v>
                </c:pt>
                <c:pt idx="177">
                  <c:v>90.2685546875</c:v>
                </c:pt>
                <c:pt idx="178">
                  <c:v>90.3056640625</c:v>
                </c:pt>
                <c:pt idx="179">
                  <c:v>90.3154296875</c:v>
                </c:pt>
                <c:pt idx="180">
                  <c:v>90.3154296875</c:v>
                </c:pt>
                <c:pt idx="181">
                  <c:v>90.3212890625</c:v>
                </c:pt>
                <c:pt idx="182">
                  <c:v>90.3212890625</c:v>
                </c:pt>
                <c:pt idx="183">
                  <c:v>90.3212890625</c:v>
                </c:pt>
                <c:pt idx="184">
                  <c:v>90.3271484375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580240"/>
        <c:axId val="997581328"/>
      </c:lineChart>
      <c:catAx>
        <c:axId val="99758024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997581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97581328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99758024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86"/>
  <sheetViews>
    <sheetView workbookViewId="0"/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1531</f>
        <v>1531</v>
      </c>
      <c r="B2" s="1">
        <f>8</f>
        <v>8</v>
      </c>
      <c r="C2" s="1">
        <f>1505</f>
        <v>1505</v>
      </c>
      <c r="D2" s="1">
        <f>4014</f>
        <v>4014</v>
      </c>
      <c r="E2" s="1">
        <f>3.919921875</f>
        <v>3.919921875</v>
      </c>
      <c r="G2" s="1">
        <f>245</f>
        <v>245</v>
      </c>
    </row>
    <row r="3" spans="1:10" x14ac:dyDescent="0.25">
      <c r="A3" s="1">
        <f>1784</f>
        <v>1784</v>
      </c>
      <c r="B3" s="1">
        <f>15</f>
        <v>15</v>
      </c>
      <c r="C3" s="1">
        <f>1686</f>
        <v>1686</v>
      </c>
      <c r="D3" s="1">
        <f>26248</f>
        <v>26248</v>
      </c>
      <c r="E3" s="1">
        <f>25.6328125</f>
        <v>25.6328125</v>
      </c>
    </row>
    <row r="4" spans="1:10" x14ac:dyDescent="0.25">
      <c r="A4" s="1">
        <f>2058</f>
        <v>2058</v>
      </c>
      <c r="B4" s="1">
        <f>0</f>
        <v>0</v>
      </c>
      <c r="C4" s="1">
        <f>1813</f>
        <v>1813</v>
      </c>
      <c r="D4" s="1">
        <f>46916</f>
        <v>46916</v>
      </c>
      <c r="E4" s="1">
        <f>45.81640625</f>
        <v>45.81640625</v>
      </c>
      <c r="G4" s="1" t="s">
        <v>5</v>
      </c>
    </row>
    <row r="5" spans="1:10" x14ac:dyDescent="0.25">
      <c r="A5" s="1">
        <f>2312</f>
        <v>2312</v>
      </c>
      <c r="B5" s="1">
        <f>0</f>
        <v>0</v>
      </c>
      <c r="C5" s="1">
        <f>1984</f>
        <v>1984</v>
      </c>
      <c r="D5" s="1">
        <f>64390</f>
        <v>64390</v>
      </c>
      <c r="E5" s="1">
        <f>62.880859375</f>
        <v>62.880859375</v>
      </c>
      <c r="G5" s="1">
        <f>187</f>
        <v>187</v>
      </c>
    </row>
    <row r="6" spans="1:10" x14ac:dyDescent="0.25">
      <c r="A6" s="1">
        <f>2535</f>
        <v>2535</v>
      </c>
      <c r="B6" s="1">
        <f>0</f>
        <v>0</v>
      </c>
      <c r="C6" s="1">
        <f>2136</f>
        <v>2136</v>
      </c>
      <c r="D6" s="1">
        <f>64712</f>
        <v>64712</v>
      </c>
      <c r="E6" s="1">
        <f>63.1953125</f>
        <v>63.1953125</v>
      </c>
    </row>
    <row r="7" spans="1:10" x14ac:dyDescent="0.25">
      <c r="A7" s="1">
        <f>2764</f>
        <v>2764</v>
      </c>
      <c r="B7" s="1">
        <f>0</f>
        <v>0</v>
      </c>
      <c r="C7" s="1">
        <f>2290</f>
        <v>2290</v>
      </c>
      <c r="D7" s="1">
        <f>64710</f>
        <v>64710</v>
      </c>
      <c r="E7" s="1">
        <f>63.193359375</f>
        <v>63.193359375</v>
      </c>
    </row>
    <row r="8" spans="1:10" x14ac:dyDescent="0.25">
      <c r="A8" s="1">
        <f>3016</f>
        <v>3016</v>
      </c>
      <c r="B8" s="1">
        <f>0</f>
        <v>0</v>
      </c>
      <c r="C8" s="1">
        <f>2494</f>
        <v>2494</v>
      </c>
      <c r="D8" s="1">
        <f>81378</f>
        <v>81378</v>
      </c>
      <c r="E8" s="1">
        <f>79.470703125</f>
        <v>79.470703125</v>
      </c>
    </row>
    <row r="9" spans="1:10" x14ac:dyDescent="0.25">
      <c r="A9" s="1">
        <f>3247</f>
        <v>3247</v>
      </c>
      <c r="B9" s="1">
        <f>3</f>
        <v>3</v>
      </c>
      <c r="C9" s="1">
        <f>2682</f>
        <v>2682</v>
      </c>
      <c r="D9" s="1">
        <f>81352</f>
        <v>81352</v>
      </c>
      <c r="E9" s="1">
        <f>79.4453125</f>
        <v>79.4453125</v>
      </c>
    </row>
    <row r="10" spans="1:10" x14ac:dyDescent="0.25">
      <c r="A10" s="1">
        <f>3504</f>
        <v>3504</v>
      </c>
      <c r="B10" s="1">
        <f>2</f>
        <v>2</v>
      </c>
      <c r="C10" s="1">
        <f>2870</f>
        <v>2870</v>
      </c>
      <c r="D10" s="1">
        <f>81352</f>
        <v>81352</v>
      </c>
      <c r="E10" s="1">
        <f>79.4453125</f>
        <v>79.4453125</v>
      </c>
    </row>
    <row r="11" spans="1:10" x14ac:dyDescent="0.25">
      <c r="A11" s="1">
        <f>3711</f>
        <v>3711</v>
      </c>
      <c r="B11" s="1">
        <f>0</f>
        <v>0</v>
      </c>
      <c r="C11" s="1">
        <f>3027</f>
        <v>3027</v>
      </c>
      <c r="D11" s="1">
        <f>81354</f>
        <v>81354</v>
      </c>
      <c r="E11" s="1">
        <f>79.447265625</f>
        <v>79.447265625</v>
      </c>
    </row>
    <row r="12" spans="1:10" x14ac:dyDescent="0.25">
      <c r="A12" s="1">
        <f>3951</f>
        <v>3951</v>
      </c>
      <c r="B12" s="1">
        <f>3</f>
        <v>3</v>
      </c>
      <c r="C12" s="1">
        <f>3201</f>
        <v>3201</v>
      </c>
      <c r="D12" s="1">
        <f>81372</f>
        <v>81372</v>
      </c>
      <c r="E12" s="1">
        <f>79.46484375</f>
        <v>79.46484375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4203</f>
        <v>4203</v>
      </c>
      <c r="B13" s="1">
        <f>0</f>
        <v>0</v>
      </c>
      <c r="C13" s="1">
        <f>3403</f>
        <v>3403</v>
      </c>
      <c r="D13" s="1">
        <f>81555</f>
        <v>81555</v>
      </c>
      <c r="E13" s="1">
        <f>79.6435546875</f>
        <v>79.6435546875</v>
      </c>
      <c r="H13" s="1">
        <f>AVERAGE(E8:E16)</f>
        <v>79.654730902777771</v>
      </c>
      <c r="I13" s="1">
        <f>MAX(E2:E523)</f>
        <v>137.9296875</v>
      </c>
      <c r="J13" s="1">
        <v>90</v>
      </c>
    </row>
    <row r="14" spans="1:10" x14ac:dyDescent="0.25">
      <c r="A14" s="1">
        <f>4447</f>
        <v>4447</v>
      </c>
      <c r="B14" s="1">
        <f>0</f>
        <v>0</v>
      </c>
      <c r="C14" s="1">
        <f>3592</f>
        <v>3592</v>
      </c>
      <c r="D14" s="1">
        <f>81911</f>
        <v>81911</v>
      </c>
      <c r="E14" s="1">
        <f>79.9912109375</f>
        <v>79.9912109375</v>
      </c>
    </row>
    <row r="15" spans="1:10" x14ac:dyDescent="0.25">
      <c r="A15" s="1">
        <f>4778</f>
        <v>4778</v>
      </c>
      <c r="B15" s="1">
        <f>0</f>
        <v>0</v>
      </c>
      <c r="C15" s="1">
        <f>3784</f>
        <v>3784</v>
      </c>
      <c r="D15" s="1">
        <f>81913</f>
        <v>81913</v>
      </c>
      <c r="E15" s="1">
        <f>79.9931640625</f>
        <v>79.9931640625</v>
      </c>
    </row>
    <row r="16" spans="1:10" x14ac:dyDescent="0.25">
      <c r="A16" s="1">
        <f>5056</f>
        <v>5056</v>
      </c>
      <c r="B16" s="1">
        <f>2</f>
        <v>2</v>
      </c>
      <c r="C16" s="1">
        <f>3956</f>
        <v>3956</v>
      </c>
      <c r="D16" s="1">
        <f>81911</f>
        <v>81911</v>
      </c>
      <c r="E16" s="1">
        <f>79.9912109375</f>
        <v>79.9912109375</v>
      </c>
    </row>
    <row r="17" spans="1:5" x14ac:dyDescent="0.25">
      <c r="A17" s="1">
        <f>5340</f>
        <v>5340</v>
      </c>
      <c r="B17" s="1">
        <f>0</f>
        <v>0</v>
      </c>
      <c r="C17" s="1">
        <f>4152</f>
        <v>4152</v>
      </c>
      <c r="D17" s="1">
        <f>81915</f>
        <v>81915</v>
      </c>
      <c r="E17" s="1">
        <f>79.9951171875</f>
        <v>79.9951171875</v>
      </c>
    </row>
    <row r="18" spans="1:5" x14ac:dyDescent="0.25">
      <c r="A18" s="1">
        <f>5614</f>
        <v>5614</v>
      </c>
      <c r="B18" s="1">
        <f>0</f>
        <v>0</v>
      </c>
      <c r="C18" s="1">
        <f>4328</f>
        <v>4328</v>
      </c>
      <c r="D18" s="1">
        <f>81915</f>
        <v>81915</v>
      </c>
      <c r="E18" s="1">
        <f>79.9951171875</f>
        <v>79.9951171875</v>
      </c>
    </row>
    <row r="19" spans="1:5" x14ac:dyDescent="0.25">
      <c r="A19" s="1">
        <f>5910</f>
        <v>5910</v>
      </c>
      <c r="B19" s="1">
        <f>0</f>
        <v>0</v>
      </c>
      <c r="C19" s="1">
        <f>4510</f>
        <v>4510</v>
      </c>
      <c r="D19" s="1">
        <f>81917</f>
        <v>81917</v>
      </c>
      <c r="E19" s="1">
        <f>79.9970703125</f>
        <v>79.9970703125</v>
      </c>
    </row>
    <row r="20" spans="1:5" x14ac:dyDescent="0.25">
      <c r="A20" s="1">
        <f>6217</f>
        <v>6217</v>
      </c>
      <c r="B20" s="1">
        <f>0</f>
        <v>0</v>
      </c>
      <c r="C20" s="1">
        <f>4694</f>
        <v>4694</v>
      </c>
      <c r="D20" s="1">
        <f>81921</f>
        <v>81921</v>
      </c>
      <c r="E20" s="1">
        <f>80.0009765625</f>
        <v>80.0009765625</v>
      </c>
    </row>
    <row r="21" spans="1:5" x14ac:dyDescent="0.25">
      <c r="A21" s="1">
        <f>6531</f>
        <v>6531</v>
      </c>
      <c r="B21" s="1">
        <f>6</f>
        <v>6</v>
      </c>
      <c r="C21" s="1">
        <f>4896</f>
        <v>4896</v>
      </c>
      <c r="D21" s="1">
        <f>81921</f>
        <v>81921</v>
      </c>
      <c r="E21" s="1">
        <f>80.0009765625</f>
        <v>80.0009765625</v>
      </c>
    </row>
    <row r="22" spans="1:5" x14ac:dyDescent="0.25">
      <c r="A22" s="1">
        <f>6790</f>
        <v>6790</v>
      </c>
      <c r="B22" s="1">
        <f>22</f>
        <v>22</v>
      </c>
      <c r="C22" s="1">
        <f>5140</f>
        <v>5140</v>
      </c>
      <c r="D22" s="1">
        <f>81927</f>
        <v>81927</v>
      </c>
      <c r="E22" s="1">
        <f>80.0068359375</f>
        <v>80.0068359375</v>
      </c>
    </row>
    <row r="23" spans="1:5" x14ac:dyDescent="0.25">
      <c r="A23" s="1">
        <f>7058</f>
        <v>7058</v>
      </c>
      <c r="B23" s="1">
        <f>3</f>
        <v>3</v>
      </c>
      <c r="C23" s="1">
        <f>5435</f>
        <v>5435</v>
      </c>
      <c r="D23" s="1">
        <f>81926</f>
        <v>81926</v>
      </c>
      <c r="E23" s="1">
        <f>80.005859375</f>
        <v>80.005859375</v>
      </c>
    </row>
    <row r="24" spans="1:5" x14ac:dyDescent="0.25">
      <c r="A24" s="1">
        <f>7286</f>
        <v>7286</v>
      </c>
      <c r="B24" s="1">
        <f>3</f>
        <v>3</v>
      </c>
      <c r="C24" s="1">
        <f>5644</f>
        <v>5644</v>
      </c>
      <c r="D24" s="1">
        <f>81939</f>
        <v>81939</v>
      </c>
      <c r="E24" s="1">
        <f>80.0185546875</f>
        <v>80.0185546875</v>
      </c>
    </row>
    <row r="25" spans="1:5" x14ac:dyDescent="0.25">
      <c r="A25" s="1">
        <f>7528</f>
        <v>7528</v>
      </c>
      <c r="B25" s="1">
        <f>6</f>
        <v>6</v>
      </c>
      <c r="C25" s="1">
        <f>5836</f>
        <v>5836</v>
      </c>
      <c r="D25" s="1">
        <f>81934</f>
        <v>81934</v>
      </c>
      <c r="E25" s="1">
        <f>80.013671875</f>
        <v>80.013671875</v>
      </c>
    </row>
    <row r="26" spans="1:5" x14ac:dyDescent="0.25">
      <c r="A26" s="1">
        <f>7754</f>
        <v>7754</v>
      </c>
      <c r="B26" s="1">
        <f>6</f>
        <v>6</v>
      </c>
      <c r="C26" s="1">
        <f>6105</f>
        <v>6105</v>
      </c>
      <c r="D26" s="1">
        <f>81930</f>
        <v>81930</v>
      </c>
      <c r="E26" s="1">
        <f>80.009765625</f>
        <v>80.009765625</v>
      </c>
    </row>
    <row r="27" spans="1:5" x14ac:dyDescent="0.25">
      <c r="A27" s="1">
        <f>8004</f>
        <v>8004</v>
      </c>
      <c r="B27" s="1">
        <f>6</f>
        <v>6</v>
      </c>
      <c r="C27" s="1">
        <f>6344</f>
        <v>6344</v>
      </c>
      <c r="D27" s="1">
        <f>81971</f>
        <v>81971</v>
      </c>
      <c r="E27" s="1">
        <f>80.0498046875</f>
        <v>80.0498046875</v>
      </c>
    </row>
    <row r="28" spans="1:5" x14ac:dyDescent="0.25">
      <c r="A28" s="1">
        <f>8256</f>
        <v>8256</v>
      </c>
      <c r="B28" s="1">
        <f>16</f>
        <v>16</v>
      </c>
      <c r="C28" s="1">
        <f>6498</f>
        <v>6498</v>
      </c>
      <c r="D28" s="1">
        <f>83239</f>
        <v>83239</v>
      </c>
      <c r="E28" s="1">
        <f>81.2880859375</f>
        <v>81.2880859375</v>
      </c>
    </row>
    <row r="29" spans="1:5" x14ac:dyDescent="0.25">
      <c r="A29" s="1">
        <f>8524</f>
        <v>8524</v>
      </c>
      <c r="B29" s="1">
        <f>8</f>
        <v>8</v>
      </c>
      <c r="C29" s="1">
        <f>6636</f>
        <v>6636</v>
      </c>
      <c r="D29" s="1">
        <f>83848</f>
        <v>83848</v>
      </c>
      <c r="E29" s="1">
        <f>81.8828125</f>
        <v>81.8828125</v>
      </c>
    </row>
    <row r="30" spans="1:5" x14ac:dyDescent="0.25">
      <c r="A30" s="1">
        <f>8805</f>
        <v>8805</v>
      </c>
      <c r="B30" s="1">
        <f>0</f>
        <v>0</v>
      </c>
      <c r="C30" s="1">
        <f>6826</f>
        <v>6826</v>
      </c>
      <c r="D30" s="1">
        <f>86242</f>
        <v>86242</v>
      </c>
      <c r="E30" s="1">
        <f>84.220703125</f>
        <v>84.220703125</v>
      </c>
    </row>
    <row r="31" spans="1:5" x14ac:dyDescent="0.25">
      <c r="A31" s="1">
        <f>9052</f>
        <v>9052</v>
      </c>
      <c r="B31" s="1">
        <f>0</f>
        <v>0</v>
      </c>
      <c r="C31" s="1">
        <f>7018</f>
        <v>7018</v>
      </c>
      <c r="D31" s="1">
        <f>87457</f>
        <v>87457</v>
      </c>
      <c r="E31" s="1">
        <f>85.4072265625</f>
        <v>85.4072265625</v>
      </c>
    </row>
    <row r="32" spans="1:5" x14ac:dyDescent="0.25">
      <c r="A32" s="1">
        <f>9336</f>
        <v>9336</v>
      </c>
      <c r="B32" s="1">
        <f>17</f>
        <v>17</v>
      </c>
      <c r="C32" s="1">
        <f>7218</f>
        <v>7218</v>
      </c>
      <c r="D32" s="1">
        <f>88007</f>
        <v>88007</v>
      </c>
      <c r="E32" s="1">
        <f>85.9443359375</f>
        <v>85.9443359375</v>
      </c>
    </row>
    <row r="33" spans="1:5" x14ac:dyDescent="0.25">
      <c r="A33" s="1">
        <f>9544</f>
        <v>9544</v>
      </c>
      <c r="B33" s="1">
        <f t="shared" ref="B33:B43" si="0">0</f>
        <v>0</v>
      </c>
      <c r="C33" s="1">
        <f>7420</f>
        <v>7420</v>
      </c>
      <c r="D33" s="1">
        <f>88659</f>
        <v>88659</v>
      </c>
      <c r="E33" s="1">
        <f>86.5810546875</f>
        <v>86.5810546875</v>
      </c>
    </row>
    <row r="34" spans="1:5" x14ac:dyDescent="0.25">
      <c r="A34" s="1">
        <f>9790</f>
        <v>9790</v>
      </c>
      <c r="B34" s="1">
        <f t="shared" si="0"/>
        <v>0</v>
      </c>
      <c r="C34" s="1">
        <f>7609</f>
        <v>7609</v>
      </c>
      <c r="D34" s="1">
        <f>89195</f>
        <v>89195</v>
      </c>
      <c r="E34" s="1">
        <f>87.1044921875</f>
        <v>87.1044921875</v>
      </c>
    </row>
    <row r="35" spans="1:5" x14ac:dyDescent="0.25">
      <c r="A35" s="1">
        <f>10031</f>
        <v>10031</v>
      </c>
      <c r="B35" s="1">
        <f t="shared" si="0"/>
        <v>0</v>
      </c>
      <c r="C35" s="1">
        <f>7835</f>
        <v>7835</v>
      </c>
      <c r="D35" s="1">
        <f>89793</f>
        <v>89793</v>
      </c>
      <c r="E35" s="1">
        <f>87.6884765625</f>
        <v>87.6884765625</v>
      </c>
    </row>
    <row r="36" spans="1:5" x14ac:dyDescent="0.25">
      <c r="A36" s="1">
        <f>10278</f>
        <v>10278</v>
      </c>
      <c r="B36" s="1">
        <f t="shared" si="0"/>
        <v>0</v>
      </c>
      <c r="C36" s="1">
        <f>8028</f>
        <v>8028</v>
      </c>
      <c r="D36" s="1">
        <f>90407</f>
        <v>90407</v>
      </c>
      <c r="E36" s="1">
        <f>88.2880859375</f>
        <v>88.2880859375</v>
      </c>
    </row>
    <row r="37" spans="1:5" x14ac:dyDescent="0.25">
      <c r="A37" s="1">
        <f>10568</f>
        <v>10568</v>
      </c>
      <c r="B37" s="1">
        <f t="shared" si="0"/>
        <v>0</v>
      </c>
      <c r="C37" s="1">
        <f>8219</f>
        <v>8219</v>
      </c>
      <c r="D37" s="1">
        <f>90833</f>
        <v>90833</v>
      </c>
      <c r="E37" s="1">
        <f>88.7041015625</f>
        <v>88.7041015625</v>
      </c>
    </row>
    <row r="38" spans="1:5" x14ac:dyDescent="0.25">
      <c r="A38" s="1">
        <f>10792</f>
        <v>10792</v>
      </c>
      <c r="B38" s="1">
        <f t="shared" si="0"/>
        <v>0</v>
      </c>
      <c r="C38" s="1">
        <f>8420</f>
        <v>8420</v>
      </c>
      <c r="D38" s="1">
        <f>90709</f>
        <v>90709</v>
      </c>
      <c r="E38" s="1">
        <f>88.5830078125</f>
        <v>88.5830078125</v>
      </c>
    </row>
    <row r="39" spans="1:5" x14ac:dyDescent="0.25">
      <c r="A39" s="1">
        <f>11008</f>
        <v>11008</v>
      </c>
      <c r="B39" s="1">
        <f t="shared" si="0"/>
        <v>0</v>
      </c>
      <c r="C39" s="1">
        <f>8637</f>
        <v>8637</v>
      </c>
      <c r="D39" s="1">
        <f>90743</f>
        <v>90743</v>
      </c>
      <c r="E39" s="1">
        <f>88.6162109375</f>
        <v>88.6162109375</v>
      </c>
    </row>
    <row r="40" spans="1:5" x14ac:dyDescent="0.25">
      <c r="A40" s="1">
        <f>11213</f>
        <v>11213</v>
      </c>
      <c r="B40" s="1">
        <f t="shared" si="0"/>
        <v>0</v>
      </c>
      <c r="C40" s="1">
        <f>8788</f>
        <v>8788</v>
      </c>
      <c r="D40" s="1">
        <f>90705</f>
        <v>90705</v>
      </c>
      <c r="E40" s="1">
        <f>88.5791015625</f>
        <v>88.5791015625</v>
      </c>
    </row>
    <row r="41" spans="1:5" x14ac:dyDescent="0.25">
      <c r="A41" s="1">
        <f>11441</f>
        <v>11441</v>
      </c>
      <c r="B41" s="1">
        <f t="shared" si="0"/>
        <v>0</v>
      </c>
      <c r="C41" s="1">
        <f>8988</f>
        <v>8988</v>
      </c>
      <c r="D41" s="1">
        <f>90705</f>
        <v>90705</v>
      </c>
      <c r="E41" s="1">
        <f>88.5791015625</f>
        <v>88.5791015625</v>
      </c>
    </row>
    <row r="42" spans="1:5" x14ac:dyDescent="0.25">
      <c r="A42" s="1">
        <f>11668</f>
        <v>11668</v>
      </c>
      <c r="B42" s="1">
        <f t="shared" si="0"/>
        <v>0</v>
      </c>
      <c r="C42" s="1">
        <f>9215</f>
        <v>9215</v>
      </c>
      <c r="D42" s="1">
        <f>90706</f>
        <v>90706</v>
      </c>
      <c r="E42" s="1">
        <f>88.580078125</f>
        <v>88.580078125</v>
      </c>
    </row>
    <row r="43" spans="1:5" x14ac:dyDescent="0.25">
      <c r="A43" s="1">
        <f>11889</f>
        <v>11889</v>
      </c>
      <c r="B43" s="1">
        <f t="shared" si="0"/>
        <v>0</v>
      </c>
      <c r="C43" s="1">
        <f>9439</f>
        <v>9439</v>
      </c>
      <c r="D43" s="1">
        <f>141240</f>
        <v>141240</v>
      </c>
      <c r="E43" s="1">
        <f>137.9296875</f>
        <v>137.9296875</v>
      </c>
    </row>
    <row r="44" spans="1:5" x14ac:dyDescent="0.25">
      <c r="A44" s="1">
        <f>12180</f>
        <v>12180</v>
      </c>
      <c r="B44" s="1">
        <f>6</f>
        <v>6</v>
      </c>
      <c r="C44" s="1">
        <f>9635</f>
        <v>9635</v>
      </c>
      <c r="D44" s="1">
        <f>92065</f>
        <v>92065</v>
      </c>
      <c r="E44" s="1">
        <f>89.9072265625</f>
        <v>89.9072265625</v>
      </c>
    </row>
    <row r="45" spans="1:5" x14ac:dyDescent="0.25">
      <c r="A45" s="1">
        <f>12398</f>
        <v>12398</v>
      </c>
      <c r="B45" s="1">
        <f>2</f>
        <v>2</v>
      </c>
      <c r="C45" s="1">
        <f>9807</f>
        <v>9807</v>
      </c>
      <c r="D45" s="1">
        <f>92065</f>
        <v>92065</v>
      </c>
      <c r="E45" s="1">
        <f>89.9072265625</f>
        <v>89.9072265625</v>
      </c>
    </row>
    <row r="46" spans="1:5" x14ac:dyDescent="0.25">
      <c r="A46" s="1">
        <f>12689</f>
        <v>12689</v>
      </c>
      <c r="B46" s="1">
        <f>5</f>
        <v>5</v>
      </c>
      <c r="C46" s="1">
        <f>9993</f>
        <v>9993</v>
      </c>
      <c r="D46" s="1">
        <f>92065</f>
        <v>92065</v>
      </c>
      <c r="E46" s="1">
        <f>89.9072265625</f>
        <v>89.9072265625</v>
      </c>
    </row>
    <row r="47" spans="1:5" x14ac:dyDescent="0.25">
      <c r="A47" s="1">
        <f>12930</f>
        <v>12930</v>
      </c>
      <c r="B47" s="1">
        <f t="shared" ref="B47:B55" si="1">0</f>
        <v>0</v>
      </c>
      <c r="C47" s="1">
        <f>10198</f>
        <v>10198</v>
      </c>
      <c r="D47" s="1">
        <f>92065</f>
        <v>92065</v>
      </c>
      <c r="E47" s="1">
        <f>89.9072265625</f>
        <v>89.9072265625</v>
      </c>
    </row>
    <row r="48" spans="1:5" x14ac:dyDescent="0.25">
      <c r="A48" s="1">
        <f>13169</f>
        <v>13169</v>
      </c>
      <c r="B48" s="1">
        <f t="shared" si="1"/>
        <v>0</v>
      </c>
      <c r="C48" s="1">
        <f>10378</f>
        <v>10378</v>
      </c>
      <c r="D48" s="1">
        <f>92065</f>
        <v>92065</v>
      </c>
      <c r="E48" s="1">
        <f>89.9072265625</f>
        <v>89.9072265625</v>
      </c>
    </row>
    <row r="49" spans="1:5" x14ac:dyDescent="0.25">
      <c r="A49" s="1">
        <f>13409</f>
        <v>13409</v>
      </c>
      <c r="B49" s="1">
        <f t="shared" si="1"/>
        <v>0</v>
      </c>
      <c r="C49" s="1">
        <f>10539</f>
        <v>10539</v>
      </c>
      <c r="D49" s="1">
        <f t="shared" ref="D49:D58" si="2">92061</f>
        <v>92061</v>
      </c>
      <c r="E49" s="1">
        <f t="shared" ref="E49:E58" si="3">89.9033203125</f>
        <v>89.9033203125</v>
      </c>
    </row>
    <row r="50" spans="1:5" x14ac:dyDescent="0.25">
      <c r="A50" s="1">
        <f>13679</f>
        <v>13679</v>
      </c>
      <c r="B50" s="1">
        <f t="shared" si="1"/>
        <v>0</v>
      </c>
      <c r="C50" s="1">
        <f>10705</f>
        <v>10705</v>
      </c>
      <c r="D50" s="1">
        <f t="shared" si="2"/>
        <v>92061</v>
      </c>
      <c r="E50" s="1">
        <f t="shared" si="3"/>
        <v>89.9033203125</v>
      </c>
    </row>
    <row r="51" spans="1:5" x14ac:dyDescent="0.25">
      <c r="A51" s="1">
        <f>13938</f>
        <v>13938</v>
      </c>
      <c r="B51" s="1">
        <f t="shared" si="1"/>
        <v>0</v>
      </c>
      <c r="C51" s="1">
        <f>10919</f>
        <v>10919</v>
      </c>
      <c r="D51" s="1">
        <f t="shared" si="2"/>
        <v>92061</v>
      </c>
      <c r="E51" s="1">
        <f t="shared" si="3"/>
        <v>89.9033203125</v>
      </c>
    </row>
    <row r="52" spans="1:5" x14ac:dyDescent="0.25">
      <c r="A52" s="1">
        <f>14181</f>
        <v>14181</v>
      </c>
      <c r="B52" s="1">
        <f t="shared" si="1"/>
        <v>0</v>
      </c>
      <c r="C52" s="1">
        <f>11128</f>
        <v>11128</v>
      </c>
      <c r="D52" s="1">
        <f t="shared" si="2"/>
        <v>92061</v>
      </c>
      <c r="E52" s="1">
        <f t="shared" si="3"/>
        <v>89.9033203125</v>
      </c>
    </row>
    <row r="53" spans="1:5" x14ac:dyDescent="0.25">
      <c r="A53" s="1">
        <f>14458</f>
        <v>14458</v>
      </c>
      <c r="B53" s="1">
        <f t="shared" si="1"/>
        <v>0</v>
      </c>
      <c r="C53" s="1">
        <f>11282</f>
        <v>11282</v>
      </c>
      <c r="D53" s="1">
        <f t="shared" si="2"/>
        <v>92061</v>
      </c>
      <c r="E53" s="1">
        <f t="shared" si="3"/>
        <v>89.9033203125</v>
      </c>
    </row>
    <row r="54" spans="1:5" x14ac:dyDescent="0.25">
      <c r="A54" s="1">
        <f>14707</f>
        <v>14707</v>
      </c>
      <c r="B54" s="1">
        <f t="shared" si="1"/>
        <v>0</v>
      </c>
      <c r="C54" s="1">
        <f>11489</f>
        <v>11489</v>
      </c>
      <c r="D54" s="1">
        <f t="shared" si="2"/>
        <v>92061</v>
      </c>
      <c r="E54" s="1">
        <f t="shared" si="3"/>
        <v>89.9033203125</v>
      </c>
    </row>
    <row r="55" spans="1:5" x14ac:dyDescent="0.25">
      <c r="A55" s="1">
        <f>14941</f>
        <v>14941</v>
      </c>
      <c r="B55" s="1">
        <f t="shared" si="1"/>
        <v>0</v>
      </c>
      <c r="C55" s="1">
        <f>11626</f>
        <v>11626</v>
      </c>
      <c r="D55" s="1">
        <f t="shared" si="2"/>
        <v>92061</v>
      </c>
      <c r="E55" s="1">
        <f t="shared" si="3"/>
        <v>89.9033203125</v>
      </c>
    </row>
    <row r="56" spans="1:5" x14ac:dyDescent="0.25">
      <c r="A56" s="1">
        <f>15165</f>
        <v>15165</v>
      </c>
      <c r="B56" s="1">
        <f>10</f>
        <v>10</v>
      </c>
      <c r="C56" s="1">
        <f>11762</f>
        <v>11762</v>
      </c>
      <c r="D56" s="1">
        <f t="shared" si="2"/>
        <v>92061</v>
      </c>
      <c r="E56" s="1">
        <f t="shared" si="3"/>
        <v>89.9033203125</v>
      </c>
    </row>
    <row r="57" spans="1:5" x14ac:dyDescent="0.25">
      <c r="A57" s="1">
        <f>15373</f>
        <v>15373</v>
      </c>
      <c r="B57" s="1">
        <f>0</f>
        <v>0</v>
      </c>
      <c r="C57" s="1">
        <f>11936</f>
        <v>11936</v>
      </c>
      <c r="D57" s="1">
        <f t="shared" si="2"/>
        <v>92061</v>
      </c>
      <c r="E57" s="1">
        <f t="shared" si="3"/>
        <v>89.9033203125</v>
      </c>
    </row>
    <row r="58" spans="1:5" x14ac:dyDescent="0.25">
      <c r="A58" s="1">
        <f>15639</f>
        <v>15639</v>
      </c>
      <c r="B58" s="1">
        <f>0</f>
        <v>0</v>
      </c>
      <c r="C58" s="1">
        <f>12099</f>
        <v>12099</v>
      </c>
      <c r="D58" s="1">
        <f t="shared" si="2"/>
        <v>92061</v>
      </c>
      <c r="E58" s="1">
        <f t="shared" si="3"/>
        <v>89.9033203125</v>
      </c>
    </row>
    <row r="59" spans="1:5" x14ac:dyDescent="0.25">
      <c r="A59" s="1">
        <f>15903</f>
        <v>15903</v>
      </c>
      <c r="B59" s="1">
        <f>0</f>
        <v>0</v>
      </c>
      <c r="C59" s="1">
        <f>12263</f>
        <v>12263</v>
      </c>
      <c r="D59" s="1">
        <f>92205</f>
        <v>92205</v>
      </c>
      <c r="E59" s="1">
        <f>90.0439453125</f>
        <v>90.0439453125</v>
      </c>
    </row>
    <row r="60" spans="1:5" x14ac:dyDescent="0.25">
      <c r="A60" s="1">
        <f>16197</f>
        <v>16197</v>
      </c>
      <c r="B60" s="1">
        <f>0</f>
        <v>0</v>
      </c>
      <c r="C60" s="1">
        <f>12463</f>
        <v>12463</v>
      </c>
      <c r="D60" s="1">
        <f>92217</f>
        <v>92217</v>
      </c>
      <c r="E60" s="1">
        <f>90.0556640625</f>
        <v>90.0556640625</v>
      </c>
    </row>
    <row r="61" spans="1:5" x14ac:dyDescent="0.25">
      <c r="A61" s="1">
        <f>16451</f>
        <v>16451</v>
      </c>
      <c r="B61" s="1">
        <f>0</f>
        <v>0</v>
      </c>
      <c r="C61" s="1">
        <f>12645</f>
        <v>12645</v>
      </c>
      <c r="D61" s="1">
        <f>92135</f>
        <v>92135</v>
      </c>
      <c r="E61" s="1">
        <f>89.9755859375</f>
        <v>89.9755859375</v>
      </c>
    </row>
    <row r="62" spans="1:5" x14ac:dyDescent="0.25">
      <c r="A62" s="1">
        <f>16693</f>
        <v>16693</v>
      </c>
      <c r="B62" s="1">
        <f>0</f>
        <v>0</v>
      </c>
      <c r="C62" s="1">
        <f>12863</f>
        <v>12863</v>
      </c>
      <c r="D62" s="1">
        <f>92141</f>
        <v>92141</v>
      </c>
      <c r="E62" s="1">
        <f>89.9814453125</f>
        <v>89.9814453125</v>
      </c>
    </row>
    <row r="63" spans="1:5" x14ac:dyDescent="0.25">
      <c r="A63" s="1">
        <f>16986</f>
        <v>16986</v>
      </c>
      <c r="B63" s="1">
        <f>2</f>
        <v>2</v>
      </c>
      <c r="C63" s="1">
        <f>13087</f>
        <v>13087</v>
      </c>
      <c r="D63" s="1">
        <f>92141</f>
        <v>92141</v>
      </c>
      <c r="E63" s="1">
        <f>89.9814453125</f>
        <v>89.9814453125</v>
      </c>
    </row>
    <row r="64" spans="1:5" x14ac:dyDescent="0.25">
      <c r="A64" s="1">
        <f>17195</f>
        <v>17195</v>
      </c>
      <c r="B64" s="1">
        <f t="shared" ref="B64:B73" si="4">0</f>
        <v>0</v>
      </c>
      <c r="C64" s="1">
        <f>13270</f>
        <v>13270</v>
      </c>
      <c r="D64" s="1">
        <f>92121</f>
        <v>92121</v>
      </c>
      <c r="E64" s="1">
        <f>89.9619140625</f>
        <v>89.9619140625</v>
      </c>
    </row>
    <row r="65" spans="1:5" x14ac:dyDescent="0.25">
      <c r="A65" s="1">
        <f>17434</f>
        <v>17434</v>
      </c>
      <c r="B65" s="1">
        <f t="shared" si="4"/>
        <v>0</v>
      </c>
      <c r="C65" s="1">
        <f>13468</f>
        <v>13468</v>
      </c>
      <c r="D65" s="1">
        <f t="shared" ref="D65:D72" si="5">90141</f>
        <v>90141</v>
      </c>
      <c r="E65" s="1">
        <f t="shared" ref="E65:E72" si="6">88.0283203125</f>
        <v>88.0283203125</v>
      </c>
    </row>
    <row r="66" spans="1:5" x14ac:dyDescent="0.25">
      <c r="A66" s="1">
        <f>17687</f>
        <v>17687</v>
      </c>
      <c r="B66" s="1">
        <f t="shared" si="4"/>
        <v>0</v>
      </c>
      <c r="C66" s="1">
        <f>13671</f>
        <v>13671</v>
      </c>
      <c r="D66" s="1">
        <f t="shared" si="5"/>
        <v>90141</v>
      </c>
      <c r="E66" s="1">
        <f t="shared" si="6"/>
        <v>88.0283203125</v>
      </c>
    </row>
    <row r="67" spans="1:5" x14ac:dyDescent="0.25">
      <c r="A67" s="1">
        <f>17925</f>
        <v>17925</v>
      </c>
      <c r="B67" s="1">
        <f t="shared" si="4"/>
        <v>0</v>
      </c>
      <c r="C67" s="1">
        <f>13858</f>
        <v>13858</v>
      </c>
      <c r="D67" s="1">
        <f t="shared" si="5"/>
        <v>90141</v>
      </c>
      <c r="E67" s="1">
        <f t="shared" si="6"/>
        <v>88.0283203125</v>
      </c>
    </row>
    <row r="68" spans="1:5" x14ac:dyDescent="0.25">
      <c r="A68" s="1">
        <f>18164</f>
        <v>18164</v>
      </c>
      <c r="B68" s="1">
        <f t="shared" si="4"/>
        <v>0</v>
      </c>
      <c r="C68" s="1">
        <f>14085</f>
        <v>14085</v>
      </c>
      <c r="D68" s="1">
        <f t="shared" si="5"/>
        <v>90141</v>
      </c>
      <c r="E68" s="1">
        <f t="shared" si="6"/>
        <v>88.0283203125</v>
      </c>
    </row>
    <row r="69" spans="1:5" x14ac:dyDescent="0.25">
      <c r="A69" s="1">
        <f>18362</f>
        <v>18362</v>
      </c>
      <c r="B69" s="1">
        <f t="shared" si="4"/>
        <v>0</v>
      </c>
      <c r="C69" s="1">
        <f>14305</f>
        <v>14305</v>
      </c>
      <c r="D69" s="1">
        <f t="shared" si="5"/>
        <v>90141</v>
      </c>
      <c r="E69" s="1">
        <f t="shared" si="6"/>
        <v>88.0283203125</v>
      </c>
    </row>
    <row r="70" spans="1:5" x14ac:dyDescent="0.25">
      <c r="A70" s="1">
        <f>18587</f>
        <v>18587</v>
      </c>
      <c r="B70" s="1">
        <f t="shared" si="4"/>
        <v>0</v>
      </c>
      <c r="C70" s="1">
        <f>14487</f>
        <v>14487</v>
      </c>
      <c r="D70" s="1">
        <f t="shared" si="5"/>
        <v>90141</v>
      </c>
      <c r="E70" s="1">
        <f t="shared" si="6"/>
        <v>88.0283203125</v>
      </c>
    </row>
    <row r="71" spans="1:5" x14ac:dyDescent="0.25">
      <c r="A71" s="1">
        <f>18826</f>
        <v>18826</v>
      </c>
      <c r="B71" s="1">
        <f t="shared" si="4"/>
        <v>0</v>
      </c>
      <c r="C71" s="1">
        <f>14671</f>
        <v>14671</v>
      </c>
      <c r="D71" s="1">
        <f t="shared" si="5"/>
        <v>90141</v>
      </c>
      <c r="E71" s="1">
        <f t="shared" si="6"/>
        <v>88.0283203125</v>
      </c>
    </row>
    <row r="72" spans="1:5" x14ac:dyDescent="0.25">
      <c r="A72" s="1">
        <f>19118</f>
        <v>19118</v>
      </c>
      <c r="B72" s="1">
        <f t="shared" si="4"/>
        <v>0</v>
      </c>
      <c r="C72" s="1">
        <f>14882</f>
        <v>14882</v>
      </c>
      <c r="D72" s="1">
        <f t="shared" si="5"/>
        <v>90141</v>
      </c>
      <c r="E72" s="1">
        <f t="shared" si="6"/>
        <v>88.0283203125</v>
      </c>
    </row>
    <row r="73" spans="1:5" x14ac:dyDescent="0.25">
      <c r="A73" s="1">
        <f>19339</f>
        <v>19339</v>
      </c>
      <c r="B73" s="1">
        <f t="shared" si="4"/>
        <v>0</v>
      </c>
      <c r="C73" s="1">
        <f>15082</f>
        <v>15082</v>
      </c>
      <c r="D73" s="1">
        <f>90145</f>
        <v>90145</v>
      </c>
      <c r="E73" s="1">
        <f>88.0322265625</f>
        <v>88.0322265625</v>
      </c>
    </row>
    <row r="74" spans="1:5" x14ac:dyDescent="0.25">
      <c r="A74" s="1">
        <f>19573</f>
        <v>19573</v>
      </c>
      <c r="B74" s="1">
        <f>4</f>
        <v>4</v>
      </c>
      <c r="C74" s="1">
        <f>15242</f>
        <v>15242</v>
      </c>
      <c r="D74" s="1">
        <f t="shared" ref="D74:D81" si="7">73496</f>
        <v>73496</v>
      </c>
      <c r="E74" s="1">
        <f t="shared" ref="E74:E81" si="8">71.7734375</f>
        <v>71.7734375</v>
      </c>
    </row>
    <row r="75" spans="1:5" x14ac:dyDescent="0.25">
      <c r="A75" s="1">
        <f>19864</f>
        <v>19864</v>
      </c>
      <c r="B75" s="1">
        <f>4</f>
        <v>4</v>
      </c>
      <c r="C75" s="1">
        <f>15455</f>
        <v>15455</v>
      </c>
      <c r="D75" s="1">
        <f t="shared" si="7"/>
        <v>73496</v>
      </c>
      <c r="E75" s="1">
        <f t="shared" si="8"/>
        <v>71.7734375</v>
      </c>
    </row>
    <row r="76" spans="1:5" x14ac:dyDescent="0.25">
      <c r="A76" s="1">
        <f>20093</f>
        <v>20093</v>
      </c>
      <c r="B76" s="1">
        <f>3</f>
        <v>3</v>
      </c>
      <c r="C76" s="1">
        <f>15634</f>
        <v>15634</v>
      </c>
      <c r="D76" s="1">
        <f t="shared" si="7"/>
        <v>73496</v>
      </c>
      <c r="E76" s="1">
        <f t="shared" si="8"/>
        <v>71.7734375</v>
      </c>
    </row>
    <row r="77" spans="1:5" x14ac:dyDescent="0.25">
      <c r="A77" s="1">
        <f>20343</f>
        <v>20343</v>
      </c>
      <c r="B77" s="1">
        <f>0</f>
        <v>0</v>
      </c>
      <c r="C77" s="1">
        <f>15826</f>
        <v>15826</v>
      </c>
      <c r="D77" s="1">
        <f t="shared" si="7"/>
        <v>73496</v>
      </c>
      <c r="E77" s="1">
        <f t="shared" si="8"/>
        <v>71.7734375</v>
      </c>
    </row>
    <row r="78" spans="1:5" x14ac:dyDescent="0.25">
      <c r="A78" s="1">
        <f>20586</f>
        <v>20586</v>
      </c>
      <c r="B78" s="1">
        <f>0</f>
        <v>0</v>
      </c>
      <c r="C78" s="1">
        <f>16009</f>
        <v>16009</v>
      </c>
      <c r="D78" s="1">
        <f t="shared" si="7"/>
        <v>73496</v>
      </c>
      <c r="E78" s="1">
        <f t="shared" si="8"/>
        <v>71.7734375</v>
      </c>
    </row>
    <row r="79" spans="1:5" x14ac:dyDescent="0.25">
      <c r="A79" s="1">
        <f>20835</f>
        <v>20835</v>
      </c>
      <c r="B79" s="1">
        <f>2</f>
        <v>2</v>
      </c>
      <c r="C79" s="1">
        <f>16187</f>
        <v>16187</v>
      </c>
      <c r="D79" s="1">
        <f t="shared" si="7"/>
        <v>73496</v>
      </c>
      <c r="E79" s="1">
        <f t="shared" si="8"/>
        <v>71.7734375</v>
      </c>
    </row>
    <row r="80" spans="1:5" x14ac:dyDescent="0.25">
      <c r="A80" s="1">
        <f>21072</f>
        <v>21072</v>
      </c>
      <c r="B80" s="1">
        <f>7</f>
        <v>7</v>
      </c>
      <c r="C80" s="1">
        <f>16370</f>
        <v>16370</v>
      </c>
      <c r="D80" s="1">
        <f t="shared" si="7"/>
        <v>73496</v>
      </c>
      <c r="E80" s="1">
        <f t="shared" si="8"/>
        <v>71.7734375</v>
      </c>
    </row>
    <row r="81" spans="1:5" x14ac:dyDescent="0.25">
      <c r="A81" s="1">
        <f>21323</f>
        <v>21323</v>
      </c>
      <c r="B81" s="1">
        <f>0</f>
        <v>0</v>
      </c>
      <c r="C81" s="1">
        <f>16562</f>
        <v>16562</v>
      </c>
      <c r="D81" s="1">
        <f t="shared" si="7"/>
        <v>73496</v>
      </c>
      <c r="E81" s="1">
        <f t="shared" si="8"/>
        <v>71.7734375</v>
      </c>
    </row>
    <row r="82" spans="1:5" x14ac:dyDescent="0.25">
      <c r="A82" s="1">
        <f>21591</f>
        <v>21591</v>
      </c>
      <c r="B82" s="1">
        <f>0</f>
        <v>0</v>
      </c>
      <c r="C82" s="1">
        <f>16767</f>
        <v>16767</v>
      </c>
      <c r="D82" s="1">
        <f>90202</f>
        <v>90202</v>
      </c>
      <c r="E82" s="1">
        <f>88.087890625</f>
        <v>88.087890625</v>
      </c>
    </row>
    <row r="83" spans="1:5" x14ac:dyDescent="0.25">
      <c r="A83" s="1">
        <f>21817</f>
        <v>21817</v>
      </c>
      <c r="B83" s="1">
        <f>0</f>
        <v>0</v>
      </c>
      <c r="C83" s="1">
        <f>16919</f>
        <v>16919</v>
      </c>
      <c r="D83" s="1">
        <f>90512</f>
        <v>90512</v>
      </c>
      <c r="E83" s="1">
        <f>88.390625</f>
        <v>88.390625</v>
      </c>
    </row>
    <row r="84" spans="1:5" x14ac:dyDescent="0.25">
      <c r="A84" s="1">
        <f>22074</f>
        <v>22074</v>
      </c>
      <c r="B84" s="1">
        <f>0</f>
        <v>0</v>
      </c>
      <c r="C84" s="1">
        <f>17118</f>
        <v>17118</v>
      </c>
      <c r="D84" s="1">
        <f>90710</f>
        <v>90710</v>
      </c>
      <c r="E84" s="1">
        <f>88.583984375</f>
        <v>88.583984375</v>
      </c>
    </row>
    <row r="85" spans="1:5" x14ac:dyDescent="0.25">
      <c r="A85" s="1">
        <f>22332</f>
        <v>22332</v>
      </c>
      <c r="B85" s="1">
        <f>0</f>
        <v>0</v>
      </c>
      <c r="C85" s="1">
        <f>17305</f>
        <v>17305</v>
      </c>
      <c r="D85" s="1">
        <f>90710</f>
        <v>90710</v>
      </c>
      <c r="E85" s="1">
        <f>88.583984375</f>
        <v>88.583984375</v>
      </c>
    </row>
    <row r="86" spans="1:5" x14ac:dyDescent="0.25">
      <c r="A86" s="1">
        <f>22577</f>
        <v>22577</v>
      </c>
      <c r="B86" s="1">
        <f>3</f>
        <v>3</v>
      </c>
      <c r="C86" s="1">
        <f>17493</f>
        <v>17493</v>
      </c>
      <c r="D86" s="1">
        <f>90710</f>
        <v>90710</v>
      </c>
      <c r="E86" s="1">
        <f>88.583984375</f>
        <v>88.583984375</v>
      </c>
    </row>
    <row r="87" spans="1:5" x14ac:dyDescent="0.25">
      <c r="A87" s="1">
        <f>22845</f>
        <v>22845</v>
      </c>
      <c r="B87" s="1">
        <f>0</f>
        <v>0</v>
      </c>
      <c r="C87" s="1">
        <f>17666</f>
        <v>17666</v>
      </c>
      <c r="D87" s="1">
        <f>90710</f>
        <v>90710</v>
      </c>
      <c r="E87" s="1">
        <f>88.583984375</f>
        <v>88.583984375</v>
      </c>
    </row>
    <row r="88" spans="1:5" x14ac:dyDescent="0.25">
      <c r="A88" s="1">
        <f>23110</f>
        <v>23110</v>
      </c>
      <c r="B88" s="1">
        <f>0</f>
        <v>0</v>
      </c>
      <c r="C88" s="1">
        <f>17876</f>
        <v>17876</v>
      </c>
      <c r="D88" s="1">
        <f>90710</f>
        <v>90710</v>
      </c>
      <c r="E88" s="1">
        <f>88.583984375</f>
        <v>88.583984375</v>
      </c>
    </row>
    <row r="89" spans="1:5" x14ac:dyDescent="0.25">
      <c r="A89" s="1">
        <f>23387</f>
        <v>23387</v>
      </c>
      <c r="B89" s="1">
        <f>0</f>
        <v>0</v>
      </c>
      <c r="C89" s="1">
        <f>18089</f>
        <v>18089</v>
      </c>
      <c r="D89" s="1">
        <f>74062</f>
        <v>74062</v>
      </c>
      <c r="E89" s="1">
        <f>72.326171875</f>
        <v>72.326171875</v>
      </c>
    </row>
    <row r="90" spans="1:5" x14ac:dyDescent="0.25">
      <c r="A90" s="1">
        <f>23636</f>
        <v>23636</v>
      </c>
      <c r="B90" s="1">
        <f>0</f>
        <v>0</v>
      </c>
      <c r="C90" s="1">
        <f>18278</f>
        <v>18278</v>
      </c>
      <c r="D90" s="1">
        <f>73192</f>
        <v>73192</v>
      </c>
      <c r="E90" s="1">
        <f>71.4765625</f>
        <v>71.4765625</v>
      </c>
    </row>
    <row r="91" spans="1:5" x14ac:dyDescent="0.25">
      <c r="A91" s="1">
        <f>23873</f>
        <v>23873</v>
      </c>
      <c r="B91" s="1">
        <f>0</f>
        <v>0</v>
      </c>
      <c r="C91" s="1">
        <f>18479</f>
        <v>18479</v>
      </c>
      <c r="D91" s="1">
        <f>73192</f>
        <v>73192</v>
      </c>
      <c r="E91" s="1">
        <f>71.4765625</f>
        <v>71.4765625</v>
      </c>
    </row>
    <row r="92" spans="1:5" x14ac:dyDescent="0.25">
      <c r="A92" s="1">
        <f>24118</f>
        <v>24118</v>
      </c>
      <c r="B92" s="1">
        <f>0</f>
        <v>0</v>
      </c>
      <c r="C92" s="1">
        <f>18677</f>
        <v>18677</v>
      </c>
      <c r="D92" s="1">
        <f>89898</f>
        <v>89898</v>
      </c>
      <c r="E92" s="1">
        <f>87.791015625</f>
        <v>87.791015625</v>
      </c>
    </row>
    <row r="93" spans="1:5" x14ac:dyDescent="0.25">
      <c r="A93" s="1">
        <f>24371</f>
        <v>24371</v>
      </c>
      <c r="B93" s="1">
        <f>2</f>
        <v>2</v>
      </c>
      <c r="C93" s="1">
        <f>18883</f>
        <v>18883</v>
      </c>
      <c r="D93" s="1">
        <f>89898</f>
        <v>89898</v>
      </c>
      <c r="E93" s="1">
        <f>87.791015625</f>
        <v>87.791015625</v>
      </c>
    </row>
    <row r="94" spans="1:5" x14ac:dyDescent="0.25">
      <c r="A94" s="1">
        <f>24643</f>
        <v>24643</v>
      </c>
      <c r="B94" s="1">
        <f>2</f>
        <v>2</v>
      </c>
      <c r="C94" s="1">
        <f>19057</f>
        <v>19057</v>
      </c>
      <c r="D94" s="1">
        <f>89910</f>
        <v>89910</v>
      </c>
      <c r="E94" s="1">
        <f>87.802734375</f>
        <v>87.802734375</v>
      </c>
    </row>
    <row r="95" spans="1:5" x14ac:dyDescent="0.25">
      <c r="A95" s="1">
        <f>24883</f>
        <v>24883</v>
      </c>
      <c r="B95" s="1">
        <f t="shared" ref="B95:B103" si="9">0</f>
        <v>0</v>
      </c>
      <c r="C95" s="1">
        <f>19232</f>
        <v>19232</v>
      </c>
      <c r="D95" s="1">
        <f>89940</f>
        <v>89940</v>
      </c>
      <c r="E95" s="1">
        <f>87.83203125</f>
        <v>87.83203125</v>
      </c>
    </row>
    <row r="96" spans="1:5" x14ac:dyDescent="0.25">
      <c r="A96" s="1">
        <f>25109</f>
        <v>25109</v>
      </c>
      <c r="B96" s="1">
        <f t="shared" si="9"/>
        <v>0</v>
      </c>
      <c r="C96" s="1">
        <f>19443</f>
        <v>19443</v>
      </c>
      <c r="D96" s="1">
        <f>89940</f>
        <v>89940</v>
      </c>
      <c r="E96" s="1">
        <f>87.83203125</f>
        <v>87.83203125</v>
      </c>
    </row>
    <row r="97" spans="1:5" x14ac:dyDescent="0.25">
      <c r="A97" s="1">
        <f>25352</f>
        <v>25352</v>
      </c>
      <c r="B97" s="1">
        <f t="shared" si="9"/>
        <v>0</v>
      </c>
      <c r="C97" s="1">
        <f>19606</f>
        <v>19606</v>
      </c>
      <c r="D97" s="1">
        <f>89936</f>
        <v>89936</v>
      </c>
      <c r="E97" s="1">
        <f>87.828125</f>
        <v>87.828125</v>
      </c>
    </row>
    <row r="98" spans="1:5" x14ac:dyDescent="0.25">
      <c r="A98" s="1">
        <f>25584</f>
        <v>25584</v>
      </c>
      <c r="B98" s="1">
        <f t="shared" si="9"/>
        <v>0</v>
      </c>
      <c r="C98" s="1">
        <f>19779</f>
        <v>19779</v>
      </c>
      <c r="D98" s="1">
        <f>89994</f>
        <v>89994</v>
      </c>
      <c r="E98" s="1">
        <f>87.884765625</f>
        <v>87.884765625</v>
      </c>
    </row>
    <row r="99" spans="1:5" x14ac:dyDescent="0.25">
      <c r="A99" s="1">
        <f>25861</f>
        <v>25861</v>
      </c>
      <c r="B99" s="1">
        <f t="shared" si="9"/>
        <v>0</v>
      </c>
      <c r="C99" s="1">
        <f>19945</f>
        <v>19945</v>
      </c>
      <c r="D99" s="1">
        <f>90070</f>
        <v>90070</v>
      </c>
      <c r="E99" s="1">
        <f>87.958984375</f>
        <v>87.958984375</v>
      </c>
    </row>
    <row r="100" spans="1:5" x14ac:dyDescent="0.25">
      <c r="A100" s="1">
        <f>26082</f>
        <v>26082</v>
      </c>
      <c r="B100" s="1">
        <f t="shared" si="9"/>
        <v>0</v>
      </c>
      <c r="C100" s="1">
        <f>20117</f>
        <v>20117</v>
      </c>
      <c r="D100" s="1">
        <f>90028</f>
        <v>90028</v>
      </c>
      <c r="E100" s="1">
        <f>87.91796875</f>
        <v>87.91796875</v>
      </c>
    </row>
    <row r="101" spans="1:5" x14ac:dyDescent="0.25">
      <c r="A101" s="1">
        <f>26299</f>
        <v>26299</v>
      </c>
      <c r="B101" s="1">
        <f t="shared" si="9"/>
        <v>0</v>
      </c>
      <c r="C101" s="1">
        <f>20300</f>
        <v>20300</v>
      </c>
      <c r="D101" s="1">
        <f>90028</f>
        <v>90028</v>
      </c>
      <c r="E101" s="1">
        <f>87.91796875</f>
        <v>87.91796875</v>
      </c>
    </row>
    <row r="102" spans="1:5" x14ac:dyDescent="0.25">
      <c r="A102" s="1">
        <f>26542</f>
        <v>26542</v>
      </c>
      <c r="B102" s="1">
        <f t="shared" si="9"/>
        <v>0</v>
      </c>
      <c r="C102" s="1">
        <f>20456</f>
        <v>20456</v>
      </c>
      <c r="D102" s="1">
        <f>90028</f>
        <v>90028</v>
      </c>
      <c r="E102" s="1">
        <f>87.91796875</f>
        <v>87.91796875</v>
      </c>
    </row>
    <row r="103" spans="1:5" x14ac:dyDescent="0.25">
      <c r="A103" s="1">
        <f>26777</f>
        <v>26777</v>
      </c>
      <c r="B103" s="1">
        <f t="shared" si="9"/>
        <v>0</v>
      </c>
      <c r="C103" s="1">
        <f>20668</f>
        <v>20668</v>
      </c>
      <c r="D103" s="1">
        <f>90036</f>
        <v>90036</v>
      </c>
      <c r="E103" s="1">
        <f>87.92578125</f>
        <v>87.92578125</v>
      </c>
    </row>
    <row r="104" spans="1:5" x14ac:dyDescent="0.25">
      <c r="A104" s="1">
        <f>27021</f>
        <v>27021</v>
      </c>
      <c r="B104" s="1">
        <f>6</f>
        <v>6</v>
      </c>
      <c r="C104" s="1">
        <f>20837</f>
        <v>20837</v>
      </c>
      <c r="D104" s="1">
        <f>90040</f>
        <v>90040</v>
      </c>
      <c r="E104" s="1">
        <f>87.9296875</f>
        <v>87.9296875</v>
      </c>
    </row>
    <row r="105" spans="1:5" x14ac:dyDescent="0.25">
      <c r="A105" s="1">
        <f>27236</f>
        <v>27236</v>
      </c>
      <c r="B105" s="1">
        <f>3</f>
        <v>3</v>
      </c>
      <c r="C105" s="1">
        <f>21030</f>
        <v>21030</v>
      </c>
      <c r="D105" s="1">
        <f>90353</f>
        <v>90353</v>
      </c>
      <c r="E105" s="1">
        <f>88.2353515625</f>
        <v>88.2353515625</v>
      </c>
    </row>
    <row r="106" spans="1:5" x14ac:dyDescent="0.25">
      <c r="A106" s="1">
        <f>27499</f>
        <v>27499</v>
      </c>
      <c r="B106" s="1">
        <f>2</f>
        <v>2</v>
      </c>
      <c r="C106" s="1">
        <f>21248</f>
        <v>21248</v>
      </c>
      <c r="D106" s="1">
        <f t="shared" ref="D106:D112" si="10">90793</f>
        <v>90793</v>
      </c>
      <c r="E106" s="1">
        <f t="shared" ref="E106:E112" si="11">88.6650390625</f>
        <v>88.6650390625</v>
      </c>
    </row>
    <row r="107" spans="1:5" x14ac:dyDescent="0.25">
      <c r="A107" s="1">
        <f>27754</f>
        <v>27754</v>
      </c>
      <c r="B107" s="1">
        <f t="shared" ref="B107:B120" si="12">0</f>
        <v>0</v>
      </c>
      <c r="C107" s="1">
        <f>21414</f>
        <v>21414</v>
      </c>
      <c r="D107" s="1">
        <f t="shared" si="10"/>
        <v>90793</v>
      </c>
      <c r="E107" s="1">
        <f t="shared" si="11"/>
        <v>88.6650390625</v>
      </c>
    </row>
    <row r="108" spans="1:5" x14ac:dyDescent="0.25">
      <c r="A108" s="1">
        <f>27987</f>
        <v>27987</v>
      </c>
      <c r="B108" s="1">
        <f t="shared" si="12"/>
        <v>0</v>
      </c>
      <c r="C108" s="1">
        <f>21593</f>
        <v>21593</v>
      </c>
      <c r="D108" s="1">
        <f t="shared" si="10"/>
        <v>90793</v>
      </c>
      <c r="E108" s="1">
        <f t="shared" si="11"/>
        <v>88.6650390625</v>
      </c>
    </row>
    <row r="109" spans="1:5" x14ac:dyDescent="0.25">
      <c r="A109" s="1">
        <f>28284</f>
        <v>28284</v>
      </c>
      <c r="B109" s="1">
        <f t="shared" si="12"/>
        <v>0</v>
      </c>
      <c r="C109" s="1">
        <f>21778</f>
        <v>21778</v>
      </c>
      <c r="D109" s="1">
        <f t="shared" si="10"/>
        <v>90793</v>
      </c>
      <c r="E109" s="1">
        <f t="shared" si="11"/>
        <v>88.6650390625</v>
      </c>
    </row>
    <row r="110" spans="1:5" x14ac:dyDescent="0.25">
      <c r="A110" s="1">
        <f>28496</f>
        <v>28496</v>
      </c>
      <c r="B110" s="1">
        <f t="shared" si="12"/>
        <v>0</v>
      </c>
      <c r="C110" s="1">
        <f>21976</f>
        <v>21976</v>
      </c>
      <c r="D110" s="1">
        <f t="shared" si="10"/>
        <v>90793</v>
      </c>
      <c r="E110" s="1">
        <f t="shared" si="11"/>
        <v>88.6650390625</v>
      </c>
    </row>
    <row r="111" spans="1:5" x14ac:dyDescent="0.25">
      <c r="A111" s="1">
        <f>28730</f>
        <v>28730</v>
      </c>
      <c r="B111" s="1">
        <f t="shared" si="12"/>
        <v>0</v>
      </c>
      <c r="C111" s="1">
        <f>22164</f>
        <v>22164</v>
      </c>
      <c r="D111" s="1">
        <f t="shared" si="10"/>
        <v>90793</v>
      </c>
      <c r="E111" s="1">
        <f t="shared" si="11"/>
        <v>88.6650390625</v>
      </c>
    </row>
    <row r="112" spans="1:5" x14ac:dyDescent="0.25">
      <c r="A112" s="1">
        <f>28974</f>
        <v>28974</v>
      </c>
      <c r="B112" s="1">
        <f t="shared" si="12"/>
        <v>0</v>
      </c>
      <c r="C112" s="1">
        <f>22348</f>
        <v>22348</v>
      </c>
      <c r="D112" s="1">
        <f t="shared" si="10"/>
        <v>90793</v>
      </c>
      <c r="E112" s="1">
        <f t="shared" si="11"/>
        <v>88.6650390625</v>
      </c>
    </row>
    <row r="113" spans="1:5" x14ac:dyDescent="0.25">
      <c r="A113" s="1">
        <f>29210</f>
        <v>29210</v>
      </c>
      <c r="B113" s="1">
        <f t="shared" si="12"/>
        <v>0</v>
      </c>
      <c r="C113" s="1">
        <f>22551</f>
        <v>22551</v>
      </c>
      <c r="D113" s="1">
        <f>90817</f>
        <v>90817</v>
      </c>
      <c r="E113" s="1">
        <f>88.6884765625</f>
        <v>88.6884765625</v>
      </c>
    </row>
    <row r="114" spans="1:5" x14ac:dyDescent="0.25">
      <c r="A114" s="1">
        <f>29445</f>
        <v>29445</v>
      </c>
      <c r="B114" s="1">
        <f t="shared" si="12"/>
        <v>0</v>
      </c>
      <c r="C114" s="1">
        <f>22769</f>
        <v>22769</v>
      </c>
      <c r="D114" s="1">
        <f>90863</f>
        <v>90863</v>
      </c>
      <c r="E114" s="1">
        <f>88.7333984375</f>
        <v>88.7333984375</v>
      </c>
    </row>
    <row r="115" spans="1:5" x14ac:dyDescent="0.25">
      <c r="A115" s="1">
        <f>29684</f>
        <v>29684</v>
      </c>
      <c r="B115" s="1">
        <f t="shared" si="12"/>
        <v>0</v>
      </c>
      <c r="C115" s="1">
        <f>23012</f>
        <v>23012</v>
      </c>
      <c r="D115" s="1">
        <f>90881</f>
        <v>90881</v>
      </c>
      <c r="E115" s="1">
        <f>88.7509765625</f>
        <v>88.7509765625</v>
      </c>
    </row>
    <row r="116" spans="1:5" x14ac:dyDescent="0.25">
      <c r="A116" s="1">
        <f>29906</f>
        <v>29906</v>
      </c>
      <c r="B116" s="1">
        <f t="shared" si="12"/>
        <v>0</v>
      </c>
      <c r="C116" s="1">
        <f>23172</f>
        <v>23172</v>
      </c>
      <c r="D116" s="1">
        <f>90881</f>
        <v>90881</v>
      </c>
      <c r="E116" s="1">
        <f>88.7509765625</f>
        <v>88.7509765625</v>
      </c>
    </row>
    <row r="117" spans="1:5" x14ac:dyDescent="0.25">
      <c r="A117" s="1">
        <f>30118</f>
        <v>30118</v>
      </c>
      <c r="B117" s="1">
        <f t="shared" si="12"/>
        <v>0</v>
      </c>
      <c r="C117" s="1">
        <f>23328</f>
        <v>23328</v>
      </c>
      <c r="D117" s="1">
        <f>90881</f>
        <v>90881</v>
      </c>
      <c r="E117" s="1">
        <f>88.7509765625</f>
        <v>88.7509765625</v>
      </c>
    </row>
    <row r="118" spans="1:5" x14ac:dyDescent="0.25">
      <c r="A118" s="1">
        <f>30329</f>
        <v>30329</v>
      </c>
      <c r="B118" s="1">
        <f t="shared" si="12"/>
        <v>0</v>
      </c>
      <c r="C118" s="1">
        <f>23518</f>
        <v>23518</v>
      </c>
      <c r="D118" s="1">
        <f>90881</f>
        <v>90881</v>
      </c>
      <c r="E118" s="1">
        <f>88.7509765625</f>
        <v>88.7509765625</v>
      </c>
    </row>
    <row r="119" spans="1:5" x14ac:dyDescent="0.25">
      <c r="A119" s="1">
        <f>30541</f>
        <v>30541</v>
      </c>
      <c r="B119" s="1">
        <f t="shared" si="12"/>
        <v>0</v>
      </c>
      <c r="C119" s="1">
        <f>23724</f>
        <v>23724</v>
      </c>
      <c r="D119" s="1">
        <f>90881</f>
        <v>90881</v>
      </c>
      <c r="E119" s="1">
        <f>88.7509765625</f>
        <v>88.7509765625</v>
      </c>
    </row>
    <row r="120" spans="1:5" x14ac:dyDescent="0.25">
      <c r="A120" s="1">
        <f>30781</f>
        <v>30781</v>
      </c>
      <c r="B120" s="1">
        <f t="shared" si="12"/>
        <v>0</v>
      </c>
      <c r="C120" s="1">
        <f>23891</f>
        <v>23891</v>
      </c>
      <c r="D120" s="1">
        <f>90885</f>
        <v>90885</v>
      </c>
      <c r="E120" s="1">
        <f>88.7548828125</f>
        <v>88.7548828125</v>
      </c>
    </row>
    <row r="121" spans="1:5" x14ac:dyDescent="0.25">
      <c r="A121" s="1">
        <f>31065</f>
        <v>31065</v>
      </c>
      <c r="B121" s="1">
        <f>9</f>
        <v>9</v>
      </c>
      <c r="C121" s="1">
        <f>24079</f>
        <v>24079</v>
      </c>
      <c r="D121" s="1">
        <f>92125</f>
        <v>92125</v>
      </c>
      <c r="E121" s="1">
        <f>89.9658203125</f>
        <v>89.9658203125</v>
      </c>
    </row>
    <row r="122" spans="1:5" x14ac:dyDescent="0.25">
      <c r="A122" s="1">
        <f>31335</f>
        <v>31335</v>
      </c>
      <c r="B122" s="1">
        <f>0</f>
        <v>0</v>
      </c>
      <c r="C122" s="1">
        <f>24261</f>
        <v>24261</v>
      </c>
      <c r="D122" s="1">
        <f t="shared" ref="D122:D136" si="13">92143</f>
        <v>92143</v>
      </c>
      <c r="E122" s="1">
        <f t="shared" ref="E122:E136" si="14">89.9833984375</f>
        <v>89.9833984375</v>
      </c>
    </row>
    <row r="123" spans="1:5" x14ac:dyDescent="0.25">
      <c r="A123" s="1">
        <f>31563</f>
        <v>31563</v>
      </c>
      <c r="B123" s="1">
        <f>0</f>
        <v>0</v>
      </c>
      <c r="C123" s="1">
        <f>24449</f>
        <v>24449</v>
      </c>
      <c r="D123" s="1">
        <f t="shared" si="13"/>
        <v>92143</v>
      </c>
      <c r="E123" s="1">
        <f t="shared" si="14"/>
        <v>89.9833984375</v>
      </c>
    </row>
    <row r="124" spans="1:5" x14ac:dyDescent="0.25">
      <c r="A124" s="1">
        <f>31805</f>
        <v>31805</v>
      </c>
      <c r="B124" s="1">
        <f>0</f>
        <v>0</v>
      </c>
      <c r="C124" s="1">
        <f>24645</f>
        <v>24645</v>
      </c>
      <c r="D124" s="1">
        <f t="shared" si="13"/>
        <v>92143</v>
      </c>
      <c r="E124" s="1">
        <f t="shared" si="14"/>
        <v>89.9833984375</v>
      </c>
    </row>
    <row r="125" spans="1:5" x14ac:dyDescent="0.25">
      <c r="A125" s="1">
        <f>32054</f>
        <v>32054</v>
      </c>
      <c r="B125" s="1">
        <f>0</f>
        <v>0</v>
      </c>
      <c r="C125" s="1">
        <f>24821</f>
        <v>24821</v>
      </c>
      <c r="D125" s="1">
        <f t="shared" si="13"/>
        <v>92143</v>
      </c>
      <c r="E125" s="1">
        <f t="shared" si="14"/>
        <v>89.9833984375</v>
      </c>
    </row>
    <row r="126" spans="1:5" x14ac:dyDescent="0.25">
      <c r="A126" s="1">
        <f>32287</f>
        <v>32287</v>
      </c>
      <c r="B126" s="1">
        <f>0</f>
        <v>0</v>
      </c>
      <c r="C126" s="1">
        <f>25046</f>
        <v>25046</v>
      </c>
      <c r="D126" s="1">
        <f t="shared" si="13"/>
        <v>92143</v>
      </c>
      <c r="E126" s="1">
        <f t="shared" si="14"/>
        <v>89.9833984375</v>
      </c>
    </row>
    <row r="127" spans="1:5" x14ac:dyDescent="0.25">
      <c r="A127" s="1">
        <f>32537</f>
        <v>32537</v>
      </c>
      <c r="B127" s="1">
        <f>0</f>
        <v>0</v>
      </c>
      <c r="C127" s="1">
        <f>25230</f>
        <v>25230</v>
      </c>
      <c r="D127" s="1">
        <f t="shared" si="13"/>
        <v>92143</v>
      </c>
      <c r="E127" s="1">
        <f t="shared" si="14"/>
        <v>89.9833984375</v>
      </c>
    </row>
    <row r="128" spans="1:5" x14ac:dyDescent="0.25">
      <c r="A128" s="1">
        <f>32769</f>
        <v>32769</v>
      </c>
      <c r="B128" s="1">
        <f>2</f>
        <v>2</v>
      </c>
      <c r="C128" s="1">
        <f>25449</f>
        <v>25449</v>
      </c>
      <c r="D128" s="1">
        <f t="shared" si="13"/>
        <v>92143</v>
      </c>
      <c r="E128" s="1">
        <f t="shared" si="14"/>
        <v>89.9833984375</v>
      </c>
    </row>
    <row r="129" spans="1:5" x14ac:dyDescent="0.25">
      <c r="A129" s="1">
        <f>32996</f>
        <v>32996</v>
      </c>
      <c r="B129" s="1">
        <f>0</f>
        <v>0</v>
      </c>
      <c r="C129" s="1">
        <f>25600</f>
        <v>25600</v>
      </c>
      <c r="D129" s="1">
        <f t="shared" si="13"/>
        <v>92143</v>
      </c>
      <c r="E129" s="1">
        <f t="shared" si="14"/>
        <v>89.9833984375</v>
      </c>
    </row>
    <row r="130" spans="1:5" x14ac:dyDescent="0.25">
      <c r="A130" s="1">
        <f>33257</f>
        <v>33257</v>
      </c>
      <c r="B130" s="1">
        <f>0</f>
        <v>0</v>
      </c>
      <c r="C130" s="1">
        <f>25808</f>
        <v>25808</v>
      </c>
      <c r="D130" s="1">
        <f t="shared" si="13"/>
        <v>92143</v>
      </c>
      <c r="E130" s="1">
        <f t="shared" si="14"/>
        <v>89.9833984375</v>
      </c>
    </row>
    <row r="131" spans="1:5" x14ac:dyDescent="0.25">
      <c r="A131" s="1">
        <f>33500</f>
        <v>33500</v>
      </c>
      <c r="B131" s="1">
        <f>0</f>
        <v>0</v>
      </c>
      <c r="C131" s="1">
        <f>26004</f>
        <v>26004</v>
      </c>
      <c r="D131" s="1">
        <f t="shared" si="13"/>
        <v>92143</v>
      </c>
      <c r="E131" s="1">
        <f t="shared" si="14"/>
        <v>89.9833984375</v>
      </c>
    </row>
    <row r="132" spans="1:5" x14ac:dyDescent="0.25">
      <c r="A132" s="1">
        <f>33758</f>
        <v>33758</v>
      </c>
      <c r="B132" s="1">
        <f>0</f>
        <v>0</v>
      </c>
      <c r="C132" s="1">
        <f>26201</f>
        <v>26201</v>
      </c>
      <c r="D132" s="1">
        <f t="shared" si="13"/>
        <v>92143</v>
      </c>
      <c r="E132" s="1">
        <f t="shared" si="14"/>
        <v>89.9833984375</v>
      </c>
    </row>
    <row r="133" spans="1:5" x14ac:dyDescent="0.25">
      <c r="A133" s="1">
        <f>34021</f>
        <v>34021</v>
      </c>
      <c r="B133" s="1">
        <f>0</f>
        <v>0</v>
      </c>
      <c r="C133" s="1">
        <f>26384</f>
        <v>26384</v>
      </c>
      <c r="D133" s="1">
        <f t="shared" si="13"/>
        <v>92143</v>
      </c>
      <c r="E133" s="1">
        <f t="shared" si="14"/>
        <v>89.9833984375</v>
      </c>
    </row>
    <row r="134" spans="1:5" x14ac:dyDescent="0.25">
      <c r="A134" s="1">
        <f>34269</f>
        <v>34269</v>
      </c>
      <c r="B134" s="1">
        <f>0</f>
        <v>0</v>
      </c>
      <c r="C134" s="1">
        <f>26546</f>
        <v>26546</v>
      </c>
      <c r="D134" s="1">
        <f t="shared" si="13"/>
        <v>92143</v>
      </c>
      <c r="E134" s="1">
        <f t="shared" si="14"/>
        <v>89.9833984375</v>
      </c>
    </row>
    <row r="135" spans="1:5" x14ac:dyDescent="0.25">
      <c r="A135" s="1">
        <f>34496</f>
        <v>34496</v>
      </c>
      <c r="B135" s="1">
        <f>0</f>
        <v>0</v>
      </c>
      <c r="C135" s="1">
        <f>26724</f>
        <v>26724</v>
      </c>
      <c r="D135" s="1">
        <f t="shared" si="13"/>
        <v>92143</v>
      </c>
      <c r="E135" s="1">
        <f t="shared" si="14"/>
        <v>89.9833984375</v>
      </c>
    </row>
    <row r="136" spans="1:5" x14ac:dyDescent="0.25">
      <c r="A136" s="1">
        <f>34768</f>
        <v>34768</v>
      </c>
      <c r="B136" s="1">
        <f>2</f>
        <v>2</v>
      </c>
      <c r="C136" s="1">
        <f>26919</f>
        <v>26919</v>
      </c>
      <c r="D136" s="1">
        <f t="shared" si="13"/>
        <v>92143</v>
      </c>
      <c r="E136" s="1">
        <f t="shared" si="14"/>
        <v>89.9833984375</v>
      </c>
    </row>
    <row r="137" spans="1:5" x14ac:dyDescent="0.25">
      <c r="A137" s="1">
        <f>34978</f>
        <v>34978</v>
      </c>
      <c r="B137" s="1">
        <f>0</f>
        <v>0</v>
      </c>
      <c r="C137" s="1">
        <f>27107</f>
        <v>27107</v>
      </c>
      <c r="D137" s="1">
        <f>92221</f>
        <v>92221</v>
      </c>
      <c r="E137" s="1">
        <f>90.0595703125</f>
        <v>90.0595703125</v>
      </c>
    </row>
    <row r="138" spans="1:5" x14ac:dyDescent="0.25">
      <c r="A138" s="1">
        <f>35191</f>
        <v>35191</v>
      </c>
      <c r="B138" s="1">
        <f>0</f>
        <v>0</v>
      </c>
      <c r="C138" s="1">
        <f>27336</f>
        <v>27336</v>
      </c>
      <c r="D138" s="1">
        <f>92309</f>
        <v>92309</v>
      </c>
      <c r="E138" s="1">
        <f>90.1455078125</f>
        <v>90.1455078125</v>
      </c>
    </row>
    <row r="139" spans="1:5" x14ac:dyDescent="0.25">
      <c r="A139" s="1">
        <f>35424</f>
        <v>35424</v>
      </c>
      <c r="B139" s="1">
        <f>0</f>
        <v>0</v>
      </c>
      <c r="C139" s="1">
        <f>27473</f>
        <v>27473</v>
      </c>
      <c r="D139" s="1">
        <f>92349</f>
        <v>92349</v>
      </c>
      <c r="E139" s="1">
        <f>90.1845703125</f>
        <v>90.1845703125</v>
      </c>
    </row>
    <row r="140" spans="1:5" x14ac:dyDescent="0.25">
      <c r="A140" s="1">
        <f>35668</f>
        <v>35668</v>
      </c>
      <c r="B140" s="1">
        <f>0</f>
        <v>0</v>
      </c>
      <c r="C140" s="1">
        <f>27692</f>
        <v>27692</v>
      </c>
      <c r="D140" s="1">
        <f>92359</f>
        <v>92359</v>
      </c>
      <c r="E140" s="1">
        <f>90.1943359375</f>
        <v>90.1943359375</v>
      </c>
    </row>
    <row r="141" spans="1:5" x14ac:dyDescent="0.25">
      <c r="A141" s="1">
        <f>35888</f>
        <v>35888</v>
      </c>
      <c r="B141" s="1">
        <f>0</f>
        <v>0</v>
      </c>
      <c r="C141" s="1">
        <f>27893</f>
        <v>27893</v>
      </c>
      <c r="D141" s="1">
        <f t="shared" ref="D141:D157" si="15">92361</f>
        <v>92361</v>
      </c>
      <c r="E141" s="1">
        <f t="shared" ref="E141:E157" si="16">90.1962890625</f>
        <v>90.1962890625</v>
      </c>
    </row>
    <row r="142" spans="1:5" x14ac:dyDescent="0.25">
      <c r="A142" s="1">
        <f>36105</f>
        <v>36105</v>
      </c>
      <c r="B142" s="1">
        <f>7</f>
        <v>7</v>
      </c>
      <c r="C142" s="1">
        <f>28063</f>
        <v>28063</v>
      </c>
      <c r="D142" s="1">
        <f t="shared" si="15"/>
        <v>92361</v>
      </c>
      <c r="E142" s="1">
        <f t="shared" si="16"/>
        <v>90.1962890625</v>
      </c>
    </row>
    <row r="143" spans="1:5" x14ac:dyDescent="0.25">
      <c r="C143" s="1">
        <f>28234</f>
        <v>28234</v>
      </c>
      <c r="D143" s="1">
        <f t="shared" si="15"/>
        <v>92361</v>
      </c>
      <c r="E143" s="1">
        <f t="shared" si="16"/>
        <v>90.1962890625</v>
      </c>
    </row>
    <row r="144" spans="1:5" x14ac:dyDescent="0.25">
      <c r="C144" s="1">
        <f>28427</f>
        <v>28427</v>
      </c>
      <c r="D144" s="1">
        <f t="shared" si="15"/>
        <v>92361</v>
      </c>
      <c r="E144" s="1">
        <f t="shared" si="16"/>
        <v>90.1962890625</v>
      </c>
    </row>
    <row r="145" spans="3:5" x14ac:dyDescent="0.25">
      <c r="C145" s="1">
        <f>28590</f>
        <v>28590</v>
      </c>
      <c r="D145" s="1">
        <f t="shared" si="15"/>
        <v>92361</v>
      </c>
      <c r="E145" s="1">
        <f t="shared" si="16"/>
        <v>90.1962890625</v>
      </c>
    </row>
    <row r="146" spans="3:5" x14ac:dyDescent="0.25">
      <c r="C146" s="1">
        <f>28801</f>
        <v>28801</v>
      </c>
      <c r="D146" s="1">
        <f t="shared" si="15"/>
        <v>92361</v>
      </c>
      <c r="E146" s="1">
        <f t="shared" si="16"/>
        <v>90.1962890625</v>
      </c>
    </row>
    <row r="147" spans="3:5" x14ac:dyDescent="0.25">
      <c r="C147" s="1">
        <f>28944</f>
        <v>28944</v>
      </c>
      <c r="D147" s="1">
        <f t="shared" si="15"/>
        <v>92361</v>
      </c>
      <c r="E147" s="1">
        <f t="shared" si="16"/>
        <v>90.1962890625</v>
      </c>
    </row>
    <row r="148" spans="3:5" x14ac:dyDescent="0.25">
      <c r="C148" s="1">
        <f>29117</f>
        <v>29117</v>
      </c>
      <c r="D148" s="1">
        <f t="shared" si="15"/>
        <v>92361</v>
      </c>
      <c r="E148" s="1">
        <f t="shared" si="16"/>
        <v>90.1962890625</v>
      </c>
    </row>
    <row r="149" spans="3:5" x14ac:dyDescent="0.25">
      <c r="C149" s="1">
        <f>29334</f>
        <v>29334</v>
      </c>
      <c r="D149" s="1">
        <f t="shared" si="15"/>
        <v>92361</v>
      </c>
      <c r="E149" s="1">
        <f t="shared" si="16"/>
        <v>90.1962890625</v>
      </c>
    </row>
    <row r="150" spans="3:5" x14ac:dyDescent="0.25">
      <c r="C150" s="1">
        <f>29544</f>
        <v>29544</v>
      </c>
      <c r="D150" s="1">
        <f t="shared" si="15"/>
        <v>92361</v>
      </c>
      <c r="E150" s="1">
        <f t="shared" si="16"/>
        <v>90.1962890625</v>
      </c>
    </row>
    <row r="151" spans="3:5" x14ac:dyDescent="0.25">
      <c r="C151" s="1">
        <f>29740</f>
        <v>29740</v>
      </c>
      <c r="D151" s="1">
        <f t="shared" si="15"/>
        <v>92361</v>
      </c>
      <c r="E151" s="1">
        <f t="shared" si="16"/>
        <v>90.1962890625</v>
      </c>
    </row>
    <row r="152" spans="3:5" x14ac:dyDescent="0.25">
      <c r="C152" s="1">
        <f>29882</f>
        <v>29882</v>
      </c>
      <c r="D152" s="1">
        <f t="shared" si="15"/>
        <v>92361</v>
      </c>
      <c r="E152" s="1">
        <f t="shared" si="16"/>
        <v>90.1962890625</v>
      </c>
    </row>
    <row r="153" spans="3:5" x14ac:dyDescent="0.25">
      <c r="C153" s="1">
        <f>30050</f>
        <v>30050</v>
      </c>
      <c r="D153" s="1">
        <f t="shared" si="15"/>
        <v>92361</v>
      </c>
      <c r="E153" s="1">
        <f t="shared" si="16"/>
        <v>90.1962890625</v>
      </c>
    </row>
    <row r="154" spans="3:5" x14ac:dyDescent="0.25">
      <c r="C154" s="1">
        <f>30227</f>
        <v>30227</v>
      </c>
      <c r="D154" s="1">
        <f t="shared" si="15"/>
        <v>92361</v>
      </c>
      <c r="E154" s="1">
        <f t="shared" si="16"/>
        <v>90.1962890625</v>
      </c>
    </row>
    <row r="155" spans="3:5" x14ac:dyDescent="0.25">
      <c r="C155" s="1">
        <f>30433</f>
        <v>30433</v>
      </c>
      <c r="D155" s="1">
        <f t="shared" si="15"/>
        <v>92361</v>
      </c>
      <c r="E155" s="1">
        <f t="shared" si="16"/>
        <v>90.1962890625</v>
      </c>
    </row>
    <row r="156" spans="3:5" x14ac:dyDescent="0.25">
      <c r="C156" s="1">
        <f>30638</f>
        <v>30638</v>
      </c>
      <c r="D156" s="1">
        <f t="shared" si="15"/>
        <v>92361</v>
      </c>
      <c r="E156" s="1">
        <f t="shared" si="16"/>
        <v>90.1962890625</v>
      </c>
    </row>
    <row r="157" spans="3:5" x14ac:dyDescent="0.25">
      <c r="C157" s="1">
        <f>30770</f>
        <v>30770</v>
      </c>
      <c r="D157" s="1">
        <f t="shared" si="15"/>
        <v>92361</v>
      </c>
      <c r="E157" s="1">
        <f t="shared" si="16"/>
        <v>90.1962890625</v>
      </c>
    </row>
    <row r="158" spans="3:5" x14ac:dyDescent="0.25">
      <c r="C158" s="1">
        <f>31019</f>
        <v>31019</v>
      </c>
      <c r="D158" s="1">
        <f>125665</f>
        <v>125665</v>
      </c>
      <c r="E158" s="1">
        <f>122.7197265625</f>
        <v>122.7197265625</v>
      </c>
    </row>
    <row r="159" spans="3:5" x14ac:dyDescent="0.25">
      <c r="C159" s="1">
        <f>31241</f>
        <v>31241</v>
      </c>
      <c r="D159" s="1">
        <f t="shared" ref="D159:D166" si="17">75327</f>
        <v>75327</v>
      </c>
      <c r="E159" s="1">
        <f t="shared" ref="E159:E166" si="18">73.5615234375</f>
        <v>73.5615234375</v>
      </c>
    </row>
    <row r="160" spans="3:5" x14ac:dyDescent="0.25">
      <c r="C160" s="1">
        <f>31406</f>
        <v>31406</v>
      </c>
      <c r="D160" s="1">
        <f t="shared" si="17"/>
        <v>75327</v>
      </c>
      <c r="E160" s="1">
        <f t="shared" si="18"/>
        <v>73.5615234375</v>
      </c>
    </row>
    <row r="161" spans="3:5" x14ac:dyDescent="0.25">
      <c r="C161" s="1">
        <f>31569</f>
        <v>31569</v>
      </c>
      <c r="D161" s="1">
        <f t="shared" si="17"/>
        <v>75327</v>
      </c>
      <c r="E161" s="1">
        <f t="shared" si="18"/>
        <v>73.5615234375</v>
      </c>
    </row>
    <row r="162" spans="3:5" x14ac:dyDescent="0.25">
      <c r="C162" s="1">
        <f>31763</f>
        <v>31763</v>
      </c>
      <c r="D162" s="1">
        <f t="shared" si="17"/>
        <v>75327</v>
      </c>
      <c r="E162" s="1">
        <f t="shared" si="18"/>
        <v>73.5615234375</v>
      </c>
    </row>
    <row r="163" spans="3:5" x14ac:dyDescent="0.25">
      <c r="C163" s="1">
        <f>31970</f>
        <v>31970</v>
      </c>
      <c r="D163" s="1">
        <f t="shared" si="17"/>
        <v>75327</v>
      </c>
      <c r="E163" s="1">
        <f t="shared" si="18"/>
        <v>73.5615234375</v>
      </c>
    </row>
    <row r="164" spans="3:5" x14ac:dyDescent="0.25">
      <c r="C164" s="1">
        <f>32171</f>
        <v>32171</v>
      </c>
      <c r="D164" s="1">
        <f t="shared" si="17"/>
        <v>75327</v>
      </c>
      <c r="E164" s="1">
        <f t="shared" si="18"/>
        <v>73.5615234375</v>
      </c>
    </row>
    <row r="165" spans="3:5" x14ac:dyDescent="0.25">
      <c r="C165" s="1">
        <f>32305</f>
        <v>32305</v>
      </c>
      <c r="D165" s="1">
        <f t="shared" si="17"/>
        <v>75327</v>
      </c>
      <c r="E165" s="1">
        <f t="shared" si="18"/>
        <v>73.5615234375</v>
      </c>
    </row>
    <row r="166" spans="3:5" x14ac:dyDescent="0.25">
      <c r="C166" s="1">
        <f>32484</f>
        <v>32484</v>
      </c>
      <c r="D166" s="1">
        <f t="shared" si="17"/>
        <v>75327</v>
      </c>
      <c r="E166" s="1">
        <f t="shared" si="18"/>
        <v>73.5615234375</v>
      </c>
    </row>
    <row r="167" spans="3:5" x14ac:dyDescent="0.25">
      <c r="C167" s="1">
        <f>32683</f>
        <v>32683</v>
      </c>
      <c r="D167" s="1">
        <f>92011</f>
        <v>92011</v>
      </c>
      <c r="E167" s="1">
        <f>89.8544921875</f>
        <v>89.8544921875</v>
      </c>
    </row>
    <row r="168" spans="3:5" x14ac:dyDescent="0.25">
      <c r="C168" s="1">
        <f>32869</f>
        <v>32869</v>
      </c>
      <c r="D168" s="1">
        <f>92069</f>
        <v>92069</v>
      </c>
      <c r="E168" s="1">
        <f>89.9111328125</f>
        <v>89.9111328125</v>
      </c>
    </row>
    <row r="169" spans="3:5" x14ac:dyDescent="0.25">
      <c r="C169" s="1">
        <f>33055</f>
        <v>33055</v>
      </c>
      <c r="D169" s="1">
        <f>92083</f>
        <v>92083</v>
      </c>
      <c r="E169" s="1">
        <f>89.9248046875</f>
        <v>89.9248046875</v>
      </c>
    </row>
    <row r="170" spans="3:5" x14ac:dyDescent="0.25">
      <c r="C170" s="1">
        <f>33248</f>
        <v>33248</v>
      </c>
      <c r="D170" s="1">
        <f>75591</f>
        <v>75591</v>
      </c>
      <c r="E170" s="1">
        <f>73.8193359375</f>
        <v>73.8193359375</v>
      </c>
    </row>
    <row r="171" spans="3:5" x14ac:dyDescent="0.25">
      <c r="C171" s="1">
        <f>33441</f>
        <v>33441</v>
      </c>
      <c r="D171" s="1">
        <f>75591</f>
        <v>75591</v>
      </c>
      <c r="E171" s="1">
        <f>73.8193359375</f>
        <v>73.8193359375</v>
      </c>
    </row>
    <row r="172" spans="3:5" x14ac:dyDescent="0.25">
      <c r="C172" s="1">
        <f>33626</f>
        <v>33626</v>
      </c>
      <c r="D172" s="1">
        <f>92255</f>
        <v>92255</v>
      </c>
      <c r="E172" s="1">
        <f>90.0927734375</f>
        <v>90.0927734375</v>
      </c>
    </row>
    <row r="173" spans="3:5" x14ac:dyDescent="0.25">
      <c r="C173" s="1">
        <f>33802</f>
        <v>33802</v>
      </c>
      <c r="D173" s="1">
        <f>92301</f>
        <v>92301</v>
      </c>
      <c r="E173" s="1">
        <f>90.1376953125</f>
        <v>90.1376953125</v>
      </c>
    </row>
    <row r="174" spans="3:5" x14ac:dyDescent="0.25">
      <c r="C174" s="1">
        <f>33976</f>
        <v>33976</v>
      </c>
      <c r="D174" s="1">
        <f>92301</f>
        <v>92301</v>
      </c>
      <c r="E174" s="1">
        <f>90.1376953125</f>
        <v>90.1376953125</v>
      </c>
    </row>
    <row r="175" spans="3:5" x14ac:dyDescent="0.25">
      <c r="C175" s="1">
        <f>34189</f>
        <v>34189</v>
      </c>
      <c r="D175" s="1">
        <f>92333</f>
        <v>92333</v>
      </c>
      <c r="E175" s="1">
        <f>90.1689453125</f>
        <v>90.1689453125</v>
      </c>
    </row>
    <row r="176" spans="3:5" x14ac:dyDescent="0.25">
      <c r="C176" s="1">
        <f>34391</f>
        <v>34391</v>
      </c>
      <c r="D176" s="1">
        <f>92333</f>
        <v>92333</v>
      </c>
      <c r="E176" s="1">
        <f>90.1689453125</f>
        <v>90.1689453125</v>
      </c>
    </row>
    <row r="177" spans="3:5" x14ac:dyDescent="0.25">
      <c r="C177" s="1">
        <f>34533</f>
        <v>34533</v>
      </c>
      <c r="D177" s="1">
        <f>92333</f>
        <v>92333</v>
      </c>
      <c r="E177" s="1">
        <f>90.1689453125</f>
        <v>90.1689453125</v>
      </c>
    </row>
    <row r="178" spans="3:5" x14ac:dyDescent="0.25">
      <c r="C178" s="1">
        <f>34746</f>
        <v>34746</v>
      </c>
      <c r="D178" s="1">
        <f>92347</f>
        <v>92347</v>
      </c>
      <c r="E178" s="1">
        <f>90.1826171875</f>
        <v>90.1826171875</v>
      </c>
    </row>
    <row r="179" spans="3:5" x14ac:dyDescent="0.25">
      <c r="C179" s="1">
        <f>34905</f>
        <v>34905</v>
      </c>
      <c r="D179" s="1">
        <f>92435</f>
        <v>92435</v>
      </c>
      <c r="E179" s="1">
        <f>90.2685546875</f>
        <v>90.2685546875</v>
      </c>
    </row>
    <row r="180" spans="3:5" x14ac:dyDescent="0.25">
      <c r="C180" s="1">
        <f>35117</f>
        <v>35117</v>
      </c>
      <c r="D180" s="1">
        <f>92473</f>
        <v>92473</v>
      </c>
      <c r="E180" s="1">
        <f>90.3056640625</f>
        <v>90.3056640625</v>
      </c>
    </row>
    <row r="181" spans="3:5" x14ac:dyDescent="0.25">
      <c r="C181" s="1">
        <f>35300</f>
        <v>35300</v>
      </c>
      <c r="D181" s="1">
        <f>92483</f>
        <v>92483</v>
      </c>
      <c r="E181" s="1">
        <f>90.3154296875</f>
        <v>90.3154296875</v>
      </c>
    </row>
    <row r="182" spans="3:5" x14ac:dyDescent="0.25">
      <c r="C182" s="1">
        <f>35515</f>
        <v>35515</v>
      </c>
      <c r="D182" s="1">
        <f>92483</f>
        <v>92483</v>
      </c>
      <c r="E182" s="1">
        <f>90.3154296875</f>
        <v>90.3154296875</v>
      </c>
    </row>
    <row r="183" spans="3:5" x14ac:dyDescent="0.25">
      <c r="C183" s="1">
        <f>35706</f>
        <v>35706</v>
      </c>
      <c r="D183" s="1">
        <f>92489</f>
        <v>92489</v>
      </c>
      <c r="E183" s="1">
        <f>90.3212890625</f>
        <v>90.3212890625</v>
      </c>
    </row>
    <row r="184" spans="3:5" x14ac:dyDescent="0.25">
      <c r="C184" s="1">
        <f>35869</f>
        <v>35869</v>
      </c>
      <c r="D184" s="1">
        <f>92489</f>
        <v>92489</v>
      </c>
      <c r="E184" s="1">
        <f>90.3212890625</f>
        <v>90.3212890625</v>
      </c>
    </row>
    <row r="185" spans="3:5" x14ac:dyDescent="0.25">
      <c r="C185" s="1">
        <f>36023</f>
        <v>36023</v>
      </c>
      <c r="D185" s="1">
        <f>92489</f>
        <v>92489</v>
      </c>
      <c r="E185" s="1">
        <f>90.3212890625</f>
        <v>90.3212890625</v>
      </c>
    </row>
    <row r="186" spans="3:5" x14ac:dyDescent="0.25">
      <c r="C186" s="1">
        <f>36211</f>
        <v>36211</v>
      </c>
      <c r="D186" s="1">
        <f>92495</f>
        <v>92495</v>
      </c>
      <c r="E186" s="1">
        <f>90.3271484375</f>
        <v>90.3271484375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2016-01-08T15:46:45Z</cp:lastPrinted>
  <dcterms:created xsi:type="dcterms:W3CDTF">2016-01-08T15:46:45Z</dcterms:created>
  <dcterms:modified xsi:type="dcterms:W3CDTF">2016-01-10T10:20:13Z</dcterms:modified>
</cp:coreProperties>
</file>