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<sst xmlns="http://schemas.openxmlformats.org/spreadsheetml/2006/main" count="8" uniqueCount="8">
  <si>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</si>
  <si>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</si>
  <si>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</si>
  <si>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</si>
  <si>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223(148x)</t>
  </si>
  <si>
    <t>AVERAGE: 159(209x)</t>
  </si>
  <si>
    <t>begin avg</t>
  </si>
  <si>
    <t>max</t>
  </si>
  <si>
    <t>end avg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</si>
</sst>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Sheet1!$A$2:$A$149</c:f>
              <c:numCache/>
            </c:numRef>
          </c:cat>
          <c:val>
            <c:numRef>
              <c:f>Sheet1!$B$2:$B$149</c:f>
              <c:numCache/>
            </c:numRef>
          </c:val>
          <c:smooth val="0"/>
        </c:ser>
        <c:marker val="1"/>
        <c:axId val="1866229258"/>
        <c:axId val="1962266146"/>
      </c:lineChart>
      <c:catAx>
        <c:axId val="186622925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62266146"/>
        <c:crosses val="autoZero"/>
        <c:auto val="1"/>
        <c:lblOffset val="100"/>
        <c:tickLblSkip val="1"/>
        <c:tickMarkSkip val="1"/>
        <c:noMultiLvlLbl val="0"/>
      </c:catAx>
      <c:valAx>
        <c:axId val="196226614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6622925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Sheet1!$C$2:$C$210</c:f>
              <c:numCache/>
            </c:numRef>
          </c:cat>
          <c:val>
            <c:numRef>
              <c:f>Sheet1!$E$2:$E$210</c:f>
              <c:numCache/>
            </c:numRef>
          </c:val>
          <c:smooth val="0"/>
        </c:ser>
        <c:marker val="1"/>
        <c:axId val="632071960"/>
        <c:axId val="385739920"/>
      </c:lineChart>
      <c:catAx>
        <c:axId val="6320719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85739920"/>
        <c:crosses val="autoZero"/>
        <c:auto val="1"/>
        <c:lblOffset val="100"/>
        <c:tickLblSkip val="1"/>
        <c:tickMarkSkip val="1"/>
        <c:noMultiLvlLbl val="0"/>
      </c:catAx>
      <c:valAx>
        <c:axId val="38573992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6320719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11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2223</f>
        <v>2223</v>
      </c>
      <c r="B2" s="21">
        <f>13</f>
        <v>13</v>
      </c>
      <c r="C2" s="21">
        <f>2082</f>
        <v>2082</v>
      </c>
      <c r="D2" s="21">
        <f>5226</f>
        <v>5226</v>
      </c>
      <c r="E2" s="21">
        <f>5.103515625</f>
        <v>5.103515625</v>
      </c>
      <c r="G2" s="21">
        <f>223</f>
        <v>223</v>
      </c>
    </row>
    <row r="3">
      <c r="A3" s="21">
        <f>2467</f>
        <v>2467</v>
      </c>
      <c r="B3" s="21">
        <f>0</f>
        <v>0</v>
      </c>
      <c r="C3" s="21">
        <f>2211</f>
        <v>2211</v>
      </c>
      <c r="D3" s="21">
        <f>9475</f>
        <v>9475</v>
      </c>
      <c r="E3" s="21">
        <f>9.2529296875</f>
        <v>9.2529296875</v>
      </c>
    </row>
    <row r="4">
      <c r="A4" s="21">
        <f>2698</f>
        <v>2698</v>
      </c>
      <c r="B4" s="21">
        <f>0</f>
        <v>0</v>
      </c>
      <c r="C4" s="21">
        <f>2365</f>
        <v>2365</v>
      </c>
      <c r="D4" s="21">
        <f>63848</f>
        <v>63848</v>
      </c>
      <c r="E4" s="21">
        <f>62.3515625</f>
        <v>62.3515625</v>
      </c>
      <c r="G4" s="21" t="s">
        <v>5</v>
      </c>
    </row>
    <row r="5">
      <c r="A5" s="21">
        <f>2911</f>
        <v>2911</v>
      </c>
      <c r="B5" s="21">
        <f>0</f>
        <v>0</v>
      </c>
      <c r="C5" s="21">
        <f>2508</f>
        <v>2508</v>
      </c>
      <c r="D5" s="21">
        <f>64022</f>
        <v>64022</v>
      </c>
      <c r="E5" s="21">
        <f>62.521484375</f>
        <v>62.521484375</v>
      </c>
      <c r="G5" s="21">
        <f>159</f>
        <v>159</v>
      </c>
    </row>
    <row r="6">
      <c r="A6" s="21">
        <f>3126</f>
        <v>3126</v>
      </c>
      <c r="B6" s="21">
        <f>0</f>
        <v>0</v>
      </c>
      <c r="C6" s="21">
        <f>2648</f>
        <v>2648</v>
      </c>
      <c r="D6" s="21">
        <f>64021</f>
        <v>64021</v>
      </c>
      <c r="E6" s="21">
        <f>62.5205078125</f>
        <v>62.5205078125</v>
      </c>
    </row>
    <row r="7">
      <c r="A7" s="21">
        <f>3375</f>
        <v>3375</v>
      </c>
      <c r="B7" s="21">
        <f>0</f>
        <v>0</v>
      </c>
      <c r="C7" s="21">
        <f>2785</f>
        <v>2785</v>
      </c>
      <c r="D7" s="21">
        <f>64021</f>
        <v>64021</v>
      </c>
      <c r="E7" s="21">
        <f>62.5205078125</f>
        <v>62.5205078125</v>
      </c>
    </row>
    <row r="8">
      <c r="A8" s="21">
        <f>3592</f>
        <v>3592</v>
      </c>
      <c r="B8" s="21">
        <f>0</f>
        <v>0</v>
      </c>
      <c r="C8" s="21">
        <f>2942</f>
        <v>2942</v>
      </c>
      <c r="D8" s="21">
        <f>80700</f>
        <v>80700</v>
      </c>
      <c r="E8" s="21">
        <f>78.80859375</f>
        <v>78.80859375</v>
      </c>
    </row>
    <row r="9">
      <c r="A9" s="21">
        <f>3800</f>
        <v>3800</v>
      </c>
      <c r="B9" s="21">
        <f>0</f>
        <v>0</v>
      </c>
      <c r="C9" s="21">
        <f>3113</f>
        <v>3113</v>
      </c>
      <c r="D9" s="21">
        <f>80699</f>
        <v>80699</v>
      </c>
      <c r="E9" s="21">
        <f>78.8076171875</f>
        <v>78.8076171875</v>
      </c>
    </row>
    <row r="10">
      <c r="A10" s="21">
        <f>4060</f>
        <v>4060</v>
      </c>
      <c r="B10" s="21">
        <f>5</f>
        <v>5</v>
      </c>
      <c r="C10" s="21">
        <f>3282</f>
        <v>3282</v>
      </c>
      <c r="D10" s="21">
        <f>80699</f>
        <v>80699</v>
      </c>
      <c r="E10" s="21">
        <f>78.8076171875</f>
        <v>78.8076171875</v>
      </c>
    </row>
    <row r="11">
      <c r="A11" s="21">
        <f>4253</f>
        <v>4253</v>
      </c>
      <c r="B11" s="21">
        <f>0</f>
        <v>0</v>
      </c>
      <c r="C11" s="21">
        <f>3435</f>
        <v>3435</v>
      </c>
      <c r="D11" s="21">
        <f>80712</f>
        <v>80712</v>
      </c>
      <c r="E11" s="21">
        <f>78.8203125</f>
        <v>78.8203125</v>
      </c>
    </row>
    <row r="12">
      <c r="A12" s="21">
        <f>4479</f>
        <v>4479</v>
      </c>
      <c r="B12" s="21">
        <f>0</f>
        <v>0</v>
      </c>
      <c r="C12" s="21">
        <f>3584</f>
        <v>3584</v>
      </c>
      <c r="D12" s="21">
        <f>80711</f>
        <v>80711</v>
      </c>
      <c r="E12" s="21">
        <f>78.8193359375</f>
        <v>78.8193359375</v>
      </c>
      <c r="H12" s="21" t="s">
        <v>6</v>
      </c>
      <c r="I12" s="21" t="s">
        <v>7</v>
      </c>
      <c r="J12" s="21" t="s">
        <v>8</v>
      </c>
    </row>
    <row r="13">
      <c r="A13" s="21">
        <f>4686</f>
        <v>4686</v>
      </c>
      <c r="B13" s="21">
        <f>0</f>
        <v>0</v>
      </c>
      <c r="C13" s="21">
        <f>3747</f>
        <v>3747</v>
      </c>
      <c r="D13" s="21">
        <f>80711</f>
        <v>80711</v>
      </c>
      <c r="E13" s="21">
        <f>78.8193359375</f>
        <v>78.8193359375</v>
      </c>
      <c r="H13" s="21">
        <f>AVERAGE(E8:E16)</f>
        <v>78.8481987847222</v>
      </c>
      <c r="I13" s="21">
        <f>MAX(E2:E523)</f>
        <v>116.7783203125</v>
      </c>
      <c r="J13" s="21">
        <v>87</v>
      </c>
    </row>
    <row r="14">
      <c r="A14" s="21">
        <f>4886</f>
        <v>4886</v>
      </c>
      <c r="B14" s="21">
        <f>0</f>
        <v>0</v>
      </c>
      <c r="C14" s="21">
        <f>3897</f>
        <v>3897</v>
      </c>
      <c r="D14" s="21">
        <f>80741</f>
        <v>80741</v>
      </c>
      <c r="E14" s="21">
        <f>78.8486328125</f>
        <v>78.8486328125</v>
      </c>
    </row>
    <row r="15">
      <c r="A15" s="21">
        <f>5139</f>
        <v>5139</v>
      </c>
      <c r="B15" s="21">
        <f>0</f>
        <v>0</v>
      </c>
      <c r="C15" s="21">
        <f>4056</f>
        <v>4056</v>
      </c>
      <c r="D15" s="21">
        <f>80817</f>
        <v>80817</v>
      </c>
      <c r="E15" s="21">
        <f>78.9228515625</f>
        <v>78.9228515625</v>
      </c>
    </row>
    <row r="16">
      <c r="A16" s="21">
        <f>5432</f>
        <v>5432</v>
      </c>
      <c r="B16" s="21">
        <f>0</f>
        <v>0</v>
      </c>
      <c r="C16" s="21">
        <f>4208</f>
        <v>4208</v>
      </c>
      <c r="D16" s="21">
        <f>80875</f>
        <v>80875</v>
      </c>
      <c r="E16" s="21">
        <f>78.9794921875</f>
        <v>78.9794921875</v>
      </c>
    </row>
    <row r="17">
      <c r="A17" s="21">
        <f>5668</f>
        <v>5668</v>
      </c>
      <c r="B17" s="21">
        <f>0</f>
        <v>0</v>
      </c>
      <c r="C17" s="21">
        <f>4371</f>
        <v>4371</v>
      </c>
      <c r="D17" s="21">
        <f>80875</f>
        <v>80875</v>
      </c>
      <c r="E17" s="21">
        <f>78.9794921875</f>
        <v>78.9794921875</v>
      </c>
    </row>
    <row r="18">
      <c r="A18" s="21">
        <f>5889</f>
        <v>5889</v>
      </c>
      <c r="B18" s="21">
        <f>2</f>
        <v>2</v>
      </c>
      <c r="C18" s="21">
        <f>4514</f>
        <v>4514</v>
      </c>
      <c r="D18" s="21">
        <f>80884</f>
        <v>80884</v>
      </c>
      <c r="E18" s="21">
        <f>78.98828125</f>
        <v>78.98828125</v>
      </c>
    </row>
    <row r="19">
      <c r="A19" s="21">
        <f>6172</f>
        <v>6172</v>
      </c>
      <c r="B19" s="21">
        <f>0</f>
        <v>0</v>
      </c>
      <c r="C19" s="21">
        <f>4676</f>
        <v>4676</v>
      </c>
      <c r="D19" s="21">
        <f>80883</f>
        <v>80883</v>
      </c>
      <c r="E19" s="21">
        <f>78.9873046875</f>
        <v>78.9873046875</v>
      </c>
    </row>
    <row r="20">
      <c r="A20" s="21">
        <f>6385</f>
        <v>6385</v>
      </c>
      <c r="B20" s="21">
        <f>6</f>
        <v>6</v>
      </c>
      <c r="C20" s="21">
        <f>4840</f>
        <v>4840</v>
      </c>
      <c r="D20" s="21">
        <f>80883</f>
        <v>80883</v>
      </c>
      <c r="E20" s="21">
        <f>78.9873046875</f>
        <v>78.9873046875</v>
      </c>
    </row>
    <row r="21">
      <c r="A21" s="21">
        <f>6634</f>
        <v>6634</v>
      </c>
      <c r="B21" s="21">
        <f>26</f>
        <v>26</v>
      </c>
      <c r="C21" s="21">
        <f>5013</f>
        <v>5013</v>
      </c>
      <c r="D21" s="21">
        <f>80897</f>
        <v>80897</v>
      </c>
      <c r="E21" s="21">
        <f>79.0009765625</f>
        <v>79.0009765625</v>
      </c>
    </row>
    <row r="22">
      <c r="A22" s="21">
        <f>6856</f>
        <v>6856</v>
      </c>
      <c r="B22" s="21">
        <f>10</f>
        <v>10</v>
      </c>
      <c r="C22" s="21">
        <f>5230</f>
        <v>5230</v>
      </c>
      <c r="D22" s="21">
        <f>80898</f>
        <v>80898</v>
      </c>
      <c r="E22" s="21">
        <f>79.001953125</f>
        <v>79.001953125</v>
      </c>
    </row>
    <row r="23">
      <c r="A23" s="21">
        <f>7060</f>
        <v>7060</v>
      </c>
      <c r="B23" s="21">
        <f>0</f>
        <v>0</v>
      </c>
      <c r="C23" s="21">
        <f>5381</f>
        <v>5381</v>
      </c>
      <c r="D23" s="21">
        <f>80897</f>
        <v>80897</v>
      </c>
      <c r="E23" s="21">
        <f>79.0009765625</f>
        <v>79.0009765625</v>
      </c>
    </row>
    <row r="24">
      <c r="A24" s="21">
        <f>7284</f>
        <v>7284</v>
      </c>
      <c r="B24" s="21">
        <f>0</f>
        <v>0</v>
      </c>
      <c r="C24" s="21">
        <f>5583</f>
        <v>5583</v>
      </c>
      <c r="D24" s="21">
        <f>80889</f>
        <v>80889</v>
      </c>
      <c r="E24" s="21">
        <f>78.9931640625</f>
        <v>78.9931640625</v>
      </c>
    </row>
    <row r="25">
      <c r="A25" s="21">
        <f>7496</f>
        <v>7496</v>
      </c>
      <c r="B25" s="21">
        <f>0</f>
        <v>0</v>
      </c>
      <c r="C25" s="21">
        <f>5761</f>
        <v>5761</v>
      </c>
      <c r="D25" s="21">
        <f>80889</f>
        <v>80889</v>
      </c>
      <c r="E25" s="21">
        <f>78.9931640625</f>
        <v>78.9931640625</v>
      </c>
    </row>
    <row r="26">
      <c r="A26" s="21">
        <f>7728</f>
        <v>7728</v>
      </c>
      <c r="B26" s="21">
        <f>0</f>
        <v>0</v>
      </c>
      <c r="C26" s="21">
        <f>5930</f>
        <v>5930</v>
      </c>
      <c r="D26" s="21">
        <f>80898</f>
        <v>80898</v>
      </c>
      <c r="E26" s="21">
        <f>79.001953125</f>
        <v>79.001953125</v>
      </c>
    </row>
    <row r="27">
      <c r="A27" s="21">
        <f>7983</f>
        <v>7983</v>
      </c>
      <c r="B27" s="21">
        <f>0</f>
        <v>0</v>
      </c>
      <c r="C27" s="21">
        <f>6130</f>
        <v>6130</v>
      </c>
      <c r="D27" s="21">
        <f>80897</f>
        <v>80897</v>
      </c>
      <c r="E27" s="21">
        <f>79.0009765625</f>
        <v>79.0009765625</v>
      </c>
    </row>
    <row r="28">
      <c r="A28" s="21">
        <f>8206</f>
        <v>8206</v>
      </c>
      <c r="B28" s="21">
        <f>0</f>
        <v>0</v>
      </c>
      <c r="C28" s="21">
        <f>6330</f>
        <v>6330</v>
      </c>
      <c r="D28" s="21">
        <f>81477</f>
        <v>81477</v>
      </c>
      <c r="E28" s="21">
        <f>79.5673828125</f>
        <v>79.5673828125</v>
      </c>
    </row>
    <row r="29">
      <c r="A29" s="21">
        <f>8446</f>
        <v>8446</v>
      </c>
      <c r="B29" s="21">
        <f>5</f>
        <v>5</v>
      </c>
      <c r="C29" s="21">
        <f>6485</f>
        <v>6485</v>
      </c>
      <c r="D29" s="21">
        <f>82849</f>
        <v>82849</v>
      </c>
      <c r="E29" s="21">
        <f>80.9072265625</f>
        <v>80.9072265625</v>
      </c>
    </row>
    <row r="30">
      <c r="A30" s="21">
        <f>8664</f>
        <v>8664</v>
      </c>
      <c r="B30" s="21">
        <f>0</f>
        <v>0</v>
      </c>
      <c r="C30" s="21">
        <f>6621</f>
        <v>6621</v>
      </c>
      <c r="D30" s="21">
        <f>84401</f>
        <v>84401</v>
      </c>
      <c r="E30" s="21">
        <f>82.4228515625</f>
        <v>82.4228515625</v>
      </c>
    </row>
    <row r="31">
      <c r="A31" s="21">
        <f>8871</f>
        <v>8871</v>
      </c>
      <c r="B31" s="21">
        <f>0</f>
        <v>0</v>
      </c>
      <c r="C31" s="21">
        <f>6802</f>
        <v>6802</v>
      </c>
      <c r="D31" s="21">
        <f>119581</f>
        <v>119581</v>
      </c>
      <c r="E31" s="21">
        <f>116.7783203125</f>
        <v>116.7783203125</v>
      </c>
    </row>
    <row r="32">
      <c r="A32" s="21">
        <f>9093</f>
        <v>9093</v>
      </c>
      <c r="B32" s="21">
        <f>0</f>
        <v>0</v>
      </c>
      <c r="C32" s="21">
        <f>6943</f>
        <v>6943</v>
      </c>
      <c r="D32" s="21">
        <f t="shared" ref="D32:D40" si="0">87865</f>
        <v>87865</v>
      </c>
      <c r="E32" s="21">
        <f t="shared" ref="E32:E40" si="1">85.8056640625</f>
        <v>85.8056640625</v>
      </c>
    </row>
    <row r="33">
      <c r="A33" s="21">
        <f>9335</f>
        <v>9335</v>
      </c>
      <c r="B33" s="21">
        <f>0</f>
        <v>0</v>
      </c>
      <c r="C33" s="21">
        <f>7105</f>
        <v>7105</v>
      </c>
      <c r="D33" s="21">
        <f t="shared" si="0"/>
        <v>87865</v>
      </c>
      <c r="E33" s="21">
        <f t="shared" si="1"/>
        <v>85.8056640625</v>
      </c>
    </row>
    <row r="34">
      <c r="A34" s="21">
        <f>9584</f>
        <v>9584</v>
      </c>
      <c r="B34" s="21">
        <f>17</f>
        <v>17</v>
      </c>
      <c r="C34" s="21">
        <f>7271</f>
        <v>7271</v>
      </c>
      <c r="D34" s="21">
        <f t="shared" si="0"/>
        <v>87865</v>
      </c>
      <c r="E34" s="21">
        <f t="shared" si="1"/>
        <v>85.8056640625</v>
      </c>
    </row>
    <row r="35">
      <c r="A35" s="21">
        <f>9813</f>
        <v>9813</v>
      </c>
      <c r="B35" s="21">
        <f>0</f>
        <v>0</v>
      </c>
      <c r="C35" s="21">
        <f>7447</f>
        <v>7447</v>
      </c>
      <c r="D35" s="21">
        <f t="shared" si="0"/>
        <v>87865</v>
      </c>
      <c r="E35" s="21">
        <f t="shared" si="1"/>
        <v>85.8056640625</v>
      </c>
    </row>
    <row r="36">
      <c r="A36" s="21">
        <f>10031</f>
        <v>10031</v>
      </c>
      <c r="B36" s="21">
        <f>0</f>
        <v>0</v>
      </c>
      <c r="C36" s="21">
        <f>7604</f>
        <v>7604</v>
      </c>
      <c r="D36" s="21">
        <f t="shared" si="0"/>
        <v>87865</v>
      </c>
      <c r="E36" s="21">
        <f t="shared" si="1"/>
        <v>85.8056640625</v>
      </c>
    </row>
    <row r="37">
      <c r="A37" s="21">
        <f>10278</f>
        <v>10278</v>
      </c>
      <c r="B37" s="21">
        <f>3</f>
        <v>3</v>
      </c>
      <c r="C37" s="21">
        <f>7774</f>
        <v>7774</v>
      </c>
      <c r="D37" s="21">
        <f t="shared" si="0"/>
        <v>87865</v>
      </c>
      <c r="E37" s="21">
        <f t="shared" si="1"/>
        <v>85.8056640625</v>
      </c>
    </row>
    <row r="38">
      <c r="A38" s="21">
        <f>10517</f>
        <v>10517</v>
      </c>
      <c r="B38" s="21">
        <f t="shared" ref="B38:B45" si="2">0</f>
        <v>0</v>
      </c>
      <c r="C38" s="21">
        <f>7919</f>
        <v>7919</v>
      </c>
      <c r="D38" s="21">
        <f t="shared" si="0"/>
        <v>87865</v>
      </c>
      <c r="E38" s="21">
        <f t="shared" si="1"/>
        <v>85.8056640625</v>
      </c>
    </row>
    <row r="39">
      <c r="A39" s="21">
        <f>10728</f>
        <v>10728</v>
      </c>
      <c r="B39" s="21">
        <f t="shared" si="2"/>
        <v>0</v>
      </c>
      <c r="C39" s="21">
        <f>8077</f>
        <v>8077</v>
      </c>
      <c r="D39" s="21">
        <f t="shared" si="0"/>
        <v>87865</v>
      </c>
      <c r="E39" s="21">
        <f t="shared" si="1"/>
        <v>85.8056640625</v>
      </c>
    </row>
    <row r="40">
      <c r="A40" s="21">
        <f>10955</f>
        <v>10955</v>
      </c>
      <c r="B40" s="21">
        <f t="shared" si="2"/>
        <v>0</v>
      </c>
      <c r="C40" s="21">
        <f>8252</f>
        <v>8252</v>
      </c>
      <c r="D40" s="21">
        <f t="shared" si="0"/>
        <v>87865</v>
      </c>
      <c r="E40" s="21">
        <f t="shared" si="1"/>
        <v>85.8056640625</v>
      </c>
    </row>
    <row r="41">
      <c r="A41" s="21">
        <f>11186</f>
        <v>11186</v>
      </c>
      <c r="B41" s="21">
        <f t="shared" si="2"/>
        <v>0</v>
      </c>
      <c r="C41" s="21">
        <f>8418</f>
        <v>8418</v>
      </c>
      <c r="D41" s="21">
        <f>88075</f>
        <v>88075</v>
      </c>
      <c r="E41" s="21">
        <f>86.0107421875</f>
        <v>86.0107421875</v>
      </c>
    </row>
    <row r="42">
      <c r="A42" s="21">
        <f>11407</f>
        <v>11407</v>
      </c>
      <c r="B42" s="21">
        <f t="shared" si="2"/>
        <v>0</v>
      </c>
      <c r="C42" s="21">
        <f>8583</f>
        <v>8583</v>
      </c>
      <c r="D42" s="21">
        <f>88273</f>
        <v>88273</v>
      </c>
      <c r="E42" s="21">
        <f>86.2041015625</f>
        <v>86.2041015625</v>
      </c>
    </row>
    <row r="43">
      <c r="A43" s="21">
        <f>11643</f>
        <v>11643</v>
      </c>
      <c r="B43" s="21">
        <f t="shared" si="2"/>
        <v>0</v>
      </c>
      <c r="C43" s="21">
        <f>8744</f>
        <v>8744</v>
      </c>
      <c r="D43" s="21">
        <f>88273</f>
        <v>88273</v>
      </c>
      <c r="E43" s="21">
        <f>86.2041015625</f>
        <v>86.2041015625</v>
      </c>
    </row>
    <row r="44">
      <c r="A44" s="21">
        <f>11861</f>
        <v>11861</v>
      </c>
      <c r="B44" s="21">
        <f t="shared" si="2"/>
        <v>0</v>
      </c>
      <c r="C44" s="21">
        <f>8906</f>
        <v>8906</v>
      </c>
      <c r="D44" s="21">
        <f>88273</f>
        <v>88273</v>
      </c>
      <c r="E44" s="21">
        <f>86.2041015625</f>
        <v>86.2041015625</v>
      </c>
    </row>
    <row r="45">
      <c r="A45" s="21">
        <f>12074</f>
        <v>12074</v>
      </c>
      <c r="B45" s="21">
        <f t="shared" si="2"/>
        <v>0</v>
      </c>
      <c r="C45" s="21">
        <f>9056</f>
        <v>9056</v>
      </c>
      <c r="D45" s="21">
        <f>88273</f>
        <v>88273</v>
      </c>
      <c r="E45" s="21">
        <f>86.2041015625</f>
        <v>86.2041015625</v>
      </c>
    </row>
    <row r="46">
      <c r="A46" s="21">
        <f>12332</f>
        <v>12332</v>
      </c>
      <c r="B46" s="21">
        <f>6</f>
        <v>6</v>
      </c>
      <c r="C46" s="21">
        <f>9231</f>
        <v>9231</v>
      </c>
      <c r="D46" s="21">
        <f>88273</f>
        <v>88273</v>
      </c>
      <c r="E46" s="21">
        <f>86.2041015625</f>
        <v>86.2041015625</v>
      </c>
    </row>
    <row r="47">
      <c r="A47" s="21">
        <f>12557</f>
        <v>12557</v>
      </c>
      <c r="B47" s="21">
        <f>6</f>
        <v>6</v>
      </c>
      <c r="C47" s="21">
        <f>9398</f>
        <v>9398</v>
      </c>
      <c r="D47" s="21">
        <f>88274</f>
        <v>88274</v>
      </c>
      <c r="E47" s="21">
        <f>86.205078125</f>
        <v>86.205078125</v>
      </c>
    </row>
    <row r="48">
      <c r="A48" s="21">
        <f>12799</f>
        <v>12799</v>
      </c>
      <c r="B48" s="21">
        <f>2</f>
        <v>2</v>
      </c>
      <c r="C48" s="21">
        <f>9574</f>
        <v>9574</v>
      </c>
      <c r="D48" s="21">
        <f>88364</f>
        <v>88364</v>
      </c>
      <c r="E48" s="21">
        <f>86.29296875</f>
        <v>86.29296875</v>
      </c>
    </row>
    <row r="49">
      <c r="A49" s="21">
        <f>13001</f>
        <v>13001</v>
      </c>
      <c r="B49" s="21">
        <f t="shared" ref="B49:B58" si="3">0</f>
        <v>0</v>
      </c>
      <c r="C49" s="21">
        <f>9723</f>
        <v>9723</v>
      </c>
      <c r="D49" s="21">
        <f>89332</f>
        <v>89332</v>
      </c>
      <c r="E49" s="21">
        <f>87.23828125</f>
        <v>87.23828125</v>
      </c>
    </row>
    <row r="50">
      <c r="A50" s="21">
        <f>13227</f>
        <v>13227</v>
      </c>
      <c r="B50" s="21">
        <f t="shared" si="3"/>
        <v>0</v>
      </c>
      <c r="C50" s="21">
        <f>9899</f>
        <v>9899</v>
      </c>
      <c r="D50" s="21">
        <f>89332</f>
        <v>89332</v>
      </c>
      <c r="E50" s="21">
        <f>87.23828125</f>
        <v>87.23828125</v>
      </c>
    </row>
    <row r="51">
      <c r="A51" s="21">
        <f>13438</f>
        <v>13438</v>
      </c>
      <c r="B51" s="21">
        <f t="shared" si="3"/>
        <v>0</v>
      </c>
      <c r="C51" s="21">
        <f>10043</f>
        <v>10043</v>
      </c>
      <c r="D51" s="21">
        <f>89332</f>
        <v>89332</v>
      </c>
      <c r="E51" s="21">
        <f>87.23828125</f>
        <v>87.23828125</v>
      </c>
    </row>
    <row r="52">
      <c r="A52" s="21">
        <f>13644</f>
        <v>13644</v>
      </c>
      <c r="B52" s="21">
        <f t="shared" si="3"/>
        <v>0</v>
      </c>
      <c r="C52" s="21">
        <f>10210</f>
        <v>10210</v>
      </c>
      <c r="D52" s="21">
        <f t="shared" ref="D52:D64" si="4">89336</f>
        <v>89336</v>
      </c>
      <c r="E52" s="21">
        <f t="shared" ref="E52:E64" si="5">87.2421875</f>
        <v>87.2421875</v>
      </c>
    </row>
    <row r="53">
      <c r="A53" s="21">
        <f>13860</f>
        <v>13860</v>
      </c>
      <c r="B53" s="21">
        <f t="shared" si="3"/>
        <v>0</v>
      </c>
      <c r="C53" s="21">
        <f>10360</f>
        <v>10360</v>
      </c>
      <c r="D53" s="21">
        <f t="shared" si="4"/>
        <v>89336</v>
      </c>
      <c r="E53" s="21">
        <f t="shared" si="5"/>
        <v>87.2421875</v>
      </c>
    </row>
    <row r="54">
      <c r="A54" s="21">
        <f>14075</f>
        <v>14075</v>
      </c>
      <c r="B54" s="21">
        <f t="shared" si="3"/>
        <v>0</v>
      </c>
      <c r="C54" s="21">
        <f>10504</f>
        <v>10504</v>
      </c>
      <c r="D54" s="21">
        <f t="shared" si="4"/>
        <v>89336</v>
      </c>
      <c r="E54" s="21">
        <f t="shared" si="5"/>
        <v>87.2421875</v>
      </c>
    </row>
    <row r="55">
      <c r="A55" s="21">
        <f>14279</f>
        <v>14279</v>
      </c>
      <c r="B55" s="21">
        <f t="shared" si="3"/>
        <v>0</v>
      </c>
      <c r="C55" s="21">
        <f>10672</f>
        <v>10672</v>
      </c>
      <c r="D55" s="21">
        <f t="shared" si="4"/>
        <v>89336</v>
      </c>
      <c r="E55" s="21">
        <f t="shared" si="5"/>
        <v>87.2421875</v>
      </c>
    </row>
    <row r="56">
      <c r="A56" s="21">
        <f>14517</f>
        <v>14517</v>
      </c>
      <c r="B56" s="21">
        <f t="shared" si="3"/>
        <v>0</v>
      </c>
      <c r="C56" s="21">
        <f>10839</f>
        <v>10839</v>
      </c>
      <c r="D56" s="21">
        <f t="shared" si="4"/>
        <v>89336</v>
      </c>
      <c r="E56" s="21">
        <f t="shared" si="5"/>
        <v>87.2421875</v>
      </c>
    </row>
    <row r="57">
      <c r="A57" s="21">
        <f>14755</f>
        <v>14755</v>
      </c>
      <c r="B57" s="21">
        <f t="shared" si="3"/>
        <v>0</v>
      </c>
      <c r="C57" s="21">
        <f>11005</f>
        <v>11005</v>
      </c>
      <c r="D57" s="21">
        <f t="shared" si="4"/>
        <v>89336</v>
      </c>
      <c r="E57" s="21">
        <f t="shared" si="5"/>
        <v>87.2421875</v>
      </c>
    </row>
    <row r="58">
      <c r="A58" s="21">
        <f>14991</f>
        <v>14991</v>
      </c>
      <c r="B58" s="21">
        <f t="shared" si="3"/>
        <v>0</v>
      </c>
      <c r="C58" s="21">
        <f>11171</f>
        <v>11171</v>
      </c>
      <c r="D58" s="21">
        <f t="shared" si="4"/>
        <v>89336</v>
      </c>
      <c r="E58" s="21">
        <f t="shared" si="5"/>
        <v>87.2421875</v>
      </c>
    </row>
    <row r="59">
      <c r="A59" s="21">
        <f>15230</f>
        <v>15230</v>
      </c>
      <c r="B59" s="21">
        <f>20</f>
        <v>20</v>
      </c>
      <c r="C59" s="21">
        <f>11350</f>
        <v>11350</v>
      </c>
      <c r="D59" s="21">
        <f t="shared" si="4"/>
        <v>89336</v>
      </c>
      <c r="E59" s="21">
        <f t="shared" si="5"/>
        <v>87.2421875</v>
      </c>
    </row>
    <row r="60">
      <c r="A60" s="21">
        <f>15475</f>
        <v>15475</v>
      </c>
      <c r="B60" s="21">
        <f>0</f>
        <v>0</v>
      </c>
      <c r="C60" s="21">
        <f>11493</f>
        <v>11493</v>
      </c>
      <c r="D60" s="21">
        <f t="shared" si="4"/>
        <v>89336</v>
      </c>
      <c r="E60" s="21">
        <f t="shared" si="5"/>
        <v>87.2421875</v>
      </c>
    </row>
    <row r="61">
      <c r="A61" s="21">
        <f>15672</f>
        <v>15672</v>
      </c>
      <c r="B61" s="21">
        <f>0</f>
        <v>0</v>
      </c>
      <c r="C61" s="21">
        <f>11633</f>
        <v>11633</v>
      </c>
      <c r="D61" s="21">
        <f t="shared" si="4"/>
        <v>89336</v>
      </c>
      <c r="E61" s="21">
        <f t="shared" si="5"/>
        <v>87.2421875</v>
      </c>
    </row>
    <row r="62">
      <c r="A62" s="21">
        <f>15906</f>
        <v>15906</v>
      </c>
      <c r="B62" s="21">
        <f>0</f>
        <v>0</v>
      </c>
      <c r="C62" s="21">
        <f>11769</f>
        <v>11769</v>
      </c>
      <c r="D62" s="21">
        <f t="shared" si="4"/>
        <v>89336</v>
      </c>
      <c r="E62" s="21">
        <f t="shared" si="5"/>
        <v>87.2421875</v>
      </c>
    </row>
    <row r="63">
      <c r="A63" s="21">
        <f>16121</f>
        <v>16121</v>
      </c>
      <c r="B63" s="21">
        <f>0</f>
        <v>0</v>
      </c>
      <c r="C63" s="21">
        <f>11949</f>
        <v>11949</v>
      </c>
      <c r="D63" s="21">
        <f t="shared" si="4"/>
        <v>89336</v>
      </c>
      <c r="E63" s="21">
        <f t="shared" si="5"/>
        <v>87.2421875</v>
      </c>
    </row>
    <row r="64">
      <c r="A64" s="21">
        <f>16344</f>
        <v>16344</v>
      </c>
      <c r="B64" s="21">
        <f>0</f>
        <v>0</v>
      </c>
      <c r="C64" s="21">
        <f>12100</f>
        <v>12100</v>
      </c>
      <c r="D64" s="21">
        <f t="shared" si="4"/>
        <v>89336</v>
      </c>
      <c r="E64" s="21">
        <f t="shared" si="5"/>
        <v>87.2421875</v>
      </c>
    </row>
    <row r="65">
      <c r="A65" s="21">
        <f>16568</f>
        <v>16568</v>
      </c>
      <c r="B65" s="21">
        <f>0</f>
        <v>0</v>
      </c>
      <c r="C65" s="21">
        <f>12268</f>
        <v>12268</v>
      </c>
      <c r="D65" s="21">
        <f>89659</f>
        <v>89659</v>
      </c>
      <c r="E65" s="21">
        <f>87.5576171875</f>
        <v>87.5576171875</v>
      </c>
    </row>
    <row r="66">
      <c r="A66" s="21">
        <f>16771</f>
        <v>16771</v>
      </c>
      <c r="B66" s="21">
        <f>0</f>
        <v>0</v>
      </c>
      <c r="C66" s="21">
        <f>12450</f>
        <v>12450</v>
      </c>
      <c r="D66" s="21">
        <f>89743</f>
        <v>89743</v>
      </c>
      <c r="E66" s="21">
        <f>87.6396484375</f>
        <v>87.6396484375</v>
      </c>
    </row>
    <row r="67">
      <c r="A67" s="21">
        <f>17041</f>
        <v>17041</v>
      </c>
      <c r="B67" s="21">
        <f>7</f>
        <v>7</v>
      </c>
      <c r="C67" s="21">
        <f>12653</f>
        <v>12653</v>
      </c>
      <c r="D67" s="21">
        <f>89805</f>
        <v>89805</v>
      </c>
      <c r="E67" s="21">
        <f>87.7001953125</f>
        <v>87.7001953125</v>
      </c>
    </row>
    <row r="68">
      <c r="A68" s="21">
        <f>17240</f>
        <v>17240</v>
      </c>
      <c r="B68" s="21">
        <f>0</f>
        <v>0</v>
      </c>
      <c r="C68" s="21">
        <f>12816</f>
        <v>12816</v>
      </c>
      <c r="D68" s="21">
        <f>89861</f>
        <v>89861</v>
      </c>
      <c r="E68" s="21">
        <f>87.7548828125</f>
        <v>87.7548828125</v>
      </c>
    </row>
    <row r="69">
      <c r="A69" s="21">
        <f>17461</f>
        <v>17461</v>
      </c>
      <c r="B69" s="21">
        <f>0</f>
        <v>0</v>
      </c>
      <c r="C69" s="21">
        <f>12984</f>
        <v>12984</v>
      </c>
      <c r="D69" s="21">
        <f t="shared" ref="D69:D81" si="6">89881</f>
        <v>89881</v>
      </c>
      <c r="E69" s="21">
        <f t="shared" ref="E69:E81" si="7">87.7744140625</f>
        <v>87.7744140625</v>
      </c>
    </row>
    <row r="70">
      <c r="A70" s="21">
        <f>17680</f>
        <v>17680</v>
      </c>
      <c r="B70" s="21">
        <f>0</f>
        <v>0</v>
      </c>
      <c r="C70" s="21">
        <f>13153</f>
        <v>13153</v>
      </c>
      <c r="D70" s="21">
        <f t="shared" si="6"/>
        <v>89881</v>
      </c>
      <c r="E70" s="21">
        <f t="shared" si="7"/>
        <v>87.7744140625</v>
      </c>
    </row>
    <row r="71">
      <c r="A71" s="21">
        <f>17901</f>
        <v>17901</v>
      </c>
      <c r="B71" s="21">
        <f>0</f>
        <v>0</v>
      </c>
      <c r="C71" s="21">
        <f>13320</f>
        <v>13320</v>
      </c>
      <c r="D71" s="21">
        <f t="shared" si="6"/>
        <v>89881</v>
      </c>
      <c r="E71" s="21">
        <f t="shared" si="7"/>
        <v>87.7744140625</v>
      </c>
    </row>
    <row r="72">
      <c r="A72" s="21">
        <f>18142</f>
        <v>18142</v>
      </c>
      <c r="B72" s="21">
        <f>3</f>
        <v>3</v>
      </c>
      <c r="C72" s="21">
        <f>13492</f>
        <v>13492</v>
      </c>
      <c r="D72" s="21">
        <f t="shared" si="6"/>
        <v>89881</v>
      </c>
      <c r="E72" s="21">
        <f t="shared" si="7"/>
        <v>87.7744140625</v>
      </c>
    </row>
    <row r="73">
      <c r="A73" s="21">
        <f>18341</f>
        <v>18341</v>
      </c>
      <c r="B73" s="21">
        <f>0</f>
        <v>0</v>
      </c>
      <c r="C73" s="21">
        <f>13656</f>
        <v>13656</v>
      </c>
      <c r="D73" s="21">
        <f t="shared" si="6"/>
        <v>89881</v>
      </c>
      <c r="E73" s="21">
        <f t="shared" si="7"/>
        <v>87.7744140625</v>
      </c>
    </row>
    <row r="74">
      <c r="A74" s="21">
        <f>18558</f>
        <v>18558</v>
      </c>
      <c r="B74" s="21">
        <f>0</f>
        <v>0</v>
      </c>
      <c r="C74" s="21">
        <f>13822</f>
        <v>13822</v>
      </c>
      <c r="D74" s="21">
        <f t="shared" si="6"/>
        <v>89881</v>
      </c>
      <c r="E74" s="21">
        <f t="shared" si="7"/>
        <v>87.7744140625</v>
      </c>
    </row>
    <row r="75">
      <c r="A75" s="21">
        <f>18776</f>
        <v>18776</v>
      </c>
      <c r="B75" s="21">
        <f>0</f>
        <v>0</v>
      </c>
      <c r="C75" s="21">
        <f>13961</f>
        <v>13961</v>
      </c>
      <c r="D75" s="21">
        <f t="shared" si="6"/>
        <v>89881</v>
      </c>
      <c r="E75" s="21">
        <f t="shared" si="7"/>
        <v>87.7744140625</v>
      </c>
    </row>
    <row r="76">
      <c r="A76" s="21">
        <f>18993</f>
        <v>18993</v>
      </c>
      <c r="B76" s="21">
        <f>0</f>
        <v>0</v>
      </c>
      <c r="C76" s="21">
        <f>14119</f>
        <v>14119</v>
      </c>
      <c r="D76" s="21">
        <f t="shared" si="6"/>
        <v>89881</v>
      </c>
      <c r="E76" s="21">
        <f t="shared" si="7"/>
        <v>87.7744140625</v>
      </c>
    </row>
    <row r="77">
      <c r="A77" s="21">
        <f>19217</f>
        <v>19217</v>
      </c>
      <c r="B77" s="21">
        <f>0</f>
        <v>0</v>
      </c>
      <c r="C77" s="21">
        <f>14284</f>
        <v>14284</v>
      </c>
      <c r="D77" s="21">
        <f t="shared" si="6"/>
        <v>89881</v>
      </c>
      <c r="E77" s="21">
        <f t="shared" si="7"/>
        <v>87.7744140625</v>
      </c>
    </row>
    <row r="78">
      <c r="A78" s="21">
        <f>19435</f>
        <v>19435</v>
      </c>
      <c r="B78" s="21">
        <f>0</f>
        <v>0</v>
      </c>
      <c r="C78" s="21">
        <f>14466</f>
        <v>14466</v>
      </c>
      <c r="D78" s="21">
        <f t="shared" si="6"/>
        <v>89881</v>
      </c>
      <c r="E78" s="21">
        <f t="shared" si="7"/>
        <v>87.7744140625</v>
      </c>
    </row>
    <row r="79">
      <c r="A79" s="21">
        <f>19637</f>
        <v>19637</v>
      </c>
      <c r="B79" s="21">
        <f>0</f>
        <v>0</v>
      </c>
      <c r="C79" s="21">
        <f>14635</f>
        <v>14635</v>
      </c>
      <c r="D79" s="21">
        <f t="shared" si="6"/>
        <v>89881</v>
      </c>
      <c r="E79" s="21">
        <f t="shared" si="7"/>
        <v>87.7744140625</v>
      </c>
    </row>
    <row r="80">
      <c r="A80" s="21">
        <f>19837</f>
        <v>19837</v>
      </c>
      <c r="B80" s="21">
        <f>7</f>
        <v>7</v>
      </c>
      <c r="C80" s="21">
        <f>14787</f>
        <v>14787</v>
      </c>
      <c r="D80" s="21">
        <f t="shared" si="6"/>
        <v>89881</v>
      </c>
      <c r="E80" s="21">
        <f t="shared" si="7"/>
        <v>87.7744140625</v>
      </c>
    </row>
    <row r="81">
      <c r="A81" s="21">
        <f>20067</f>
        <v>20067</v>
      </c>
      <c r="B81" s="21">
        <f>0</f>
        <v>0</v>
      </c>
      <c r="C81" s="21">
        <f>14959</f>
        <v>14959</v>
      </c>
      <c r="D81" s="21">
        <f t="shared" si="6"/>
        <v>89881</v>
      </c>
      <c r="E81" s="21">
        <f t="shared" si="7"/>
        <v>87.7744140625</v>
      </c>
    </row>
    <row r="82">
      <c r="A82" s="21">
        <f>20279</f>
        <v>20279</v>
      </c>
      <c r="B82" s="21">
        <f>0</f>
        <v>0</v>
      </c>
      <c r="C82" s="21">
        <f>15129</f>
        <v>15129</v>
      </c>
      <c r="D82" s="21">
        <f>89885</f>
        <v>89885</v>
      </c>
      <c r="E82" s="21">
        <f>87.7783203125</f>
        <v>87.7783203125</v>
      </c>
    </row>
    <row r="83">
      <c r="A83" s="21">
        <f>20485</f>
        <v>20485</v>
      </c>
      <c r="B83" s="21">
        <f>0</f>
        <v>0</v>
      </c>
      <c r="C83" s="21">
        <f>15298</f>
        <v>15298</v>
      </c>
      <c r="D83" s="21">
        <f>73591</f>
        <v>73591</v>
      </c>
      <c r="E83" s="21">
        <f>71.8662109375</f>
        <v>71.8662109375</v>
      </c>
    </row>
    <row r="84">
      <c r="A84" s="21">
        <f>20717</f>
        <v>20717</v>
      </c>
      <c r="B84" s="21">
        <f>6</f>
        <v>6</v>
      </c>
      <c r="C84" s="21">
        <f>15469</f>
        <v>15469</v>
      </c>
      <c r="D84" s="21">
        <f t="shared" ref="D84:D92" si="8">73553</f>
        <v>73553</v>
      </c>
      <c r="E84" s="21">
        <f t="shared" ref="E84:E92" si="9">71.8291015625</f>
        <v>71.8291015625</v>
      </c>
    </row>
    <row r="85">
      <c r="A85" s="21">
        <f>20973</f>
        <v>20973</v>
      </c>
      <c r="B85" s="21">
        <f>0</f>
        <v>0</v>
      </c>
      <c r="C85" s="21">
        <f>15611</f>
        <v>15611</v>
      </c>
      <c r="D85" s="21">
        <f t="shared" si="8"/>
        <v>73553</v>
      </c>
      <c r="E85" s="21">
        <f t="shared" si="9"/>
        <v>71.8291015625</v>
      </c>
    </row>
    <row r="86">
      <c r="A86" s="21">
        <f>21193</f>
        <v>21193</v>
      </c>
      <c r="B86" s="21">
        <f>16</f>
        <v>16</v>
      </c>
      <c r="C86" s="21">
        <f>15756</f>
        <v>15756</v>
      </c>
      <c r="D86" s="21">
        <f t="shared" si="8"/>
        <v>73553</v>
      </c>
      <c r="E86" s="21">
        <f t="shared" si="9"/>
        <v>71.8291015625</v>
      </c>
    </row>
    <row r="87">
      <c r="A87" s="21">
        <f>21411</f>
        <v>21411</v>
      </c>
      <c r="B87" s="21">
        <f>0</f>
        <v>0</v>
      </c>
      <c r="C87" s="21">
        <f>15914</f>
        <v>15914</v>
      </c>
      <c r="D87" s="21">
        <f t="shared" si="8"/>
        <v>73553</v>
      </c>
      <c r="E87" s="21">
        <f t="shared" si="9"/>
        <v>71.8291015625</v>
      </c>
    </row>
    <row r="88">
      <c r="A88" s="21">
        <f>21632</f>
        <v>21632</v>
      </c>
      <c r="B88" s="21">
        <f>0</f>
        <v>0</v>
      </c>
      <c r="C88" s="21">
        <f>16080</f>
        <v>16080</v>
      </c>
      <c r="D88" s="21">
        <f t="shared" si="8"/>
        <v>73553</v>
      </c>
      <c r="E88" s="21">
        <f t="shared" si="9"/>
        <v>71.8291015625</v>
      </c>
    </row>
    <row r="89">
      <c r="A89" s="21">
        <f>21889</f>
        <v>21889</v>
      </c>
      <c r="B89" s="21">
        <f>0</f>
        <v>0</v>
      </c>
      <c r="C89" s="21">
        <f>16225</f>
        <v>16225</v>
      </c>
      <c r="D89" s="21">
        <f t="shared" si="8"/>
        <v>73553</v>
      </c>
      <c r="E89" s="21">
        <f t="shared" si="9"/>
        <v>71.8291015625</v>
      </c>
    </row>
    <row r="90">
      <c r="A90" s="21">
        <f>22107</f>
        <v>22107</v>
      </c>
      <c r="B90" s="21">
        <f>0</f>
        <v>0</v>
      </c>
      <c r="C90" s="21">
        <f>16381</f>
        <v>16381</v>
      </c>
      <c r="D90" s="21">
        <f t="shared" si="8"/>
        <v>73553</v>
      </c>
      <c r="E90" s="21">
        <f t="shared" si="9"/>
        <v>71.8291015625</v>
      </c>
    </row>
    <row r="91">
      <c r="A91" s="21">
        <f>22348</f>
        <v>22348</v>
      </c>
      <c r="B91" s="21">
        <f>0</f>
        <v>0</v>
      </c>
      <c r="C91" s="21">
        <f>16540</f>
        <v>16540</v>
      </c>
      <c r="D91" s="21">
        <f t="shared" si="8"/>
        <v>73553</v>
      </c>
      <c r="E91" s="21">
        <f t="shared" si="9"/>
        <v>71.8291015625</v>
      </c>
    </row>
    <row r="92">
      <c r="A92" s="21">
        <f>22571</f>
        <v>22571</v>
      </c>
      <c r="B92" s="21">
        <f>0</f>
        <v>0</v>
      </c>
      <c r="C92" s="21">
        <f>16700</f>
        <v>16700</v>
      </c>
      <c r="D92" s="21">
        <f t="shared" si="8"/>
        <v>73553</v>
      </c>
      <c r="E92" s="21">
        <f t="shared" si="9"/>
        <v>71.8291015625</v>
      </c>
    </row>
    <row r="93">
      <c r="A93" s="21">
        <f>22839</f>
        <v>22839</v>
      </c>
      <c r="B93" s="21">
        <f>5</f>
        <v>5</v>
      </c>
      <c r="C93" s="21">
        <f>16855</f>
        <v>16855</v>
      </c>
      <c r="D93" s="21">
        <f>90299</f>
        <v>90299</v>
      </c>
      <c r="E93" s="21">
        <f>88.1826171875</f>
        <v>88.1826171875</v>
      </c>
    </row>
    <row r="94">
      <c r="A94" s="21">
        <f>23080</f>
        <v>23080</v>
      </c>
      <c r="B94" s="21">
        <f>0</f>
        <v>0</v>
      </c>
      <c r="C94" s="21">
        <f>17036</f>
        <v>17036</v>
      </c>
      <c r="D94" s="21">
        <f>90593</f>
        <v>90593</v>
      </c>
      <c r="E94" s="21">
        <f>88.4697265625</f>
        <v>88.4697265625</v>
      </c>
    </row>
    <row r="95">
      <c r="A95" s="21">
        <f>23306</f>
        <v>23306</v>
      </c>
      <c r="B95" s="21">
        <f>0</f>
        <v>0</v>
      </c>
      <c r="C95" s="21">
        <f>17208</f>
        <v>17208</v>
      </c>
      <c r="D95" s="21">
        <f>90705</f>
        <v>90705</v>
      </c>
      <c r="E95" s="21">
        <f>88.5791015625</f>
        <v>88.5791015625</v>
      </c>
    </row>
    <row r="96">
      <c r="A96" s="21">
        <f>23514</f>
        <v>23514</v>
      </c>
      <c r="B96" s="21">
        <f>0</f>
        <v>0</v>
      </c>
      <c r="C96" s="21">
        <f>17384</f>
        <v>17384</v>
      </c>
      <c r="D96" s="21">
        <f>90705</f>
        <v>90705</v>
      </c>
      <c r="E96" s="21">
        <f>88.5791015625</f>
        <v>88.5791015625</v>
      </c>
    </row>
    <row r="97">
      <c r="A97" s="21">
        <f>23725</f>
        <v>23725</v>
      </c>
      <c r="B97" s="21">
        <f>0</f>
        <v>0</v>
      </c>
      <c r="C97" s="21">
        <f>17546</f>
        <v>17546</v>
      </c>
      <c r="D97" s="21">
        <f>90705</f>
        <v>90705</v>
      </c>
      <c r="E97" s="21">
        <f>88.5791015625</f>
        <v>88.5791015625</v>
      </c>
    </row>
    <row r="98">
      <c r="A98" s="21">
        <f>23958</f>
        <v>23958</v>
      </c>
      <c r="B98" s="21">
        <f>0</f>
        <v>0</v>
      </c>
      <c r="C98" s="21">
        <f>17709</f>
        <v>17709</v>
      </c>
      <c r="D98" s="21">
        <f>90705</f>
        <v>90705</v>
      </c>
      <c r="E98" s="21">
        <f>88.5791015625</f>
        <v>88.5791015625</v>
      </c>
    </row>
    <row r="99">
      <c r="A99" s="21">
        <f>24219</f>
        <v>24219</v>
      </c>
      <c r="B99" s="21">
        <f>11</f>
        <v>11</v>
      </c>
      <c r="C99" s="21">
        <f>17865</f>
        <v>17865</v>
      </c>
      <c r="D99" s="21">
        <f>90705</f>
        <v>90705</v>
      </c>
      <c r="E99" s="21">
        <f>88.5791015625</f>
        <v>88.5791015625</v>
      </c>
    </row>
    <row r="100">
      <c r="A100" s="21">
        <f>24421</f>
        <v>24421</v>
      </c>
      <c r="B100" s="21">
        <f t="shared" ref="B100:B110" si="10">0</f>
        <v>0</v>
      </c>
      <c r="C100" s="21">
        <f>18035</f>
        <v>18035</v>
      </c>
      <c r="D100" s="21">
        <f>90705</f>
        <v>90705</v>
      </c>
      <c r="E100" s="21">
        <f>88.5791015625</f>
        <v>88.5791015625</v>
      </c>
    </row>
    <row r="101">
      <c r="A101" s="21">
        <f>24643</f>
        <v>24643</v>
      </c>
      <c r="B101" s="21">
        <f t="shared" si="10"/>
        <v>0</v>
      </c>
      <c r="C101" s="21">
        <f>18229</f>
        <v>18229</v>
      </c>
      <c r="D101" s="21">
        <f>74037</f>
        <v>74037</v>
      </c>
      <c r="E101" s="21">
        <f>72.3017578125</f>
        <v>72.3017578125</v>
      </c>
    </row>
    <row r="102">
      <c r="A102" s="21">
        <f>24862</f>
        <v>24862</v>
      </c>
      <c r="B102" s="21">
        <f t="shared" si="10"/>
        <v>0</v>
      </c>
      <c r="C102" s="21">
        <f>18380</f>
        <v>18380</v>
      </c>
      <c r="D102" s="21">
        <f>73519</f>
        <v>73519</v>
      </c>
      <c r="E102" s="21">
        <f>71.7958984375</f>
        <v>71.7958984375</v>
      </c>
    </row>
    <row r="103">
      <c r="A103" s="21">
        <f>25080</f>
        <v>25080</v>
      </c>
      <c r="B103" s="21">
        <f t="shared" si="10"/>
        <v>0</v>
      </c>
      <c r="C103" s="21">
        <f>18531</f>
        <v>18531</v>
      </c>
      <c r="D103" s="21">
        <f>73519</f>
        <v>73519</v>
      </c>
      <c r="E103" s="21">
        <f>71.7958984375</f>
        <v>71.7958984375</v>
      </c>
    </row>
    <row r="104">
      <c r="A104" s="21">
        <f>25310</f>
        <v>25310</v>
      </c>
      <c r="B104" s="21">
        <f t="shared" si="10"/>
        <v>0</v>
      </c>
      <c r="C104" s="21">
        <f>18726</f>
        <v>18726</v>
      </c>
      <c r="D104" s="21">
        <f>90183</f>
        <v>90183</v>
      </c>
      <c r="E104" s="21">
        <f>88.0693359375</f>
        <v>88.0693359375</v>
      </c>
    </row>
    <row r="105">
      <c r="A105" s="21">
        <f>25543</f>
        <v>25543</v>
      </c>
      <c r="B105" s="21">
        <f t="shared" si="10"/>
        <v>0</v>
      </c>
      <c r="C105" s="21">
        <f>18905</f>
        <v>18905</v>
      </c>
      <c r="D105" s="21">
        <f>90195</f>
        <v>90195</v>
      </c>
      <c r="E105" s="21">
        <f>88.0810546875</f>
        <v>88.0810546875</v>
      </c>
    </row>
    <row r="106">
      <c r="A106" s="21">
        <f>25744</f>
        <v>25744</v>
      </c>
      <c r="B106" s="21">
        <f t="shared" si="10"/>
        <v>0</v>
      </c>
      <c r="C106" s="21">
        <f>19090</f>
        <v>19090</v>
      </c>
      <c r="D106" s="21">
        <f>90195</f>
        <v>90195</v>
      </c>
      <c r="E106" s="21">
        <f>88.0810546875</f>
        <v>88.0810546875</v>
      </c>
    </row>
    <row r="107">
      <c r="A107" s="21">
        <f>25984</f>
        <v>25984</v>
      </c>
      <c r="B107" s="21">
        <f t="shared" si="10"/>
        <v>0</v>
      </c>
      <c r="C107" s="21">
        <f>19263</f>
        <v>19263</v>
      </c>
      <c r="D107" s="21">
        <f>90215</f>
        <v>90215</v>
      </c>
      <c r="E107" s="21">
        <f>88.1005859375</f>
        <v>88.1005859375</v>
      </c>
    </row>
    <row r="108">
      <c r="A108" s="21">
        <f>26227</f>
        <v>26227</v>
      </c>
      <c r="B108" s="21">
        <f t="shared" si="10"/>
        <v>0</v>
      </c>
      <c r="C108" s="21">
        <f>19435</f>
        <v>19435</v>
      </c>
      <c r="D108" s="21">
        <f>90215</f>
        <v>90215</v>
      </c>
      <c r="E108" s="21">
        <f>88.1005859375</f>
        <v>88.1005859375</v>
      </c>
    </row>
    <row r="109">
      <c r="A109" s="21">
        <f>26442</f>
        <v>26442</v>
      </c>
      <c r="B109" s="21">
        <f t="shared" si="10"/>
        <v>0</v>
      </c>
      <c r="C109" s="21">
        <f>19604</f>
        <v>19604</v>
      </c>
      <c r="D109" s="21">
        <f>90215</f>
        <v>90215</v>
      </c>
      <c r="E109" s="21">
        <f>88.1005859375</f>
        <v>88.1005859375</v>
      </c>
    </row>
    <row r="110">
      <c r="A110" s="21">
        <f>26669</f>
        <v>26669</v>
      </c>
      <c r="B110" s="21">
        <f t="shared" si="10"/>
        <v>0</v>
      </c>
      <c r="C110" s="21">
        <f>19785</f>
        <v>19785</v>
      </c>
      <c r="D110" s="21">
        <f>90191</f>
        <v>90191</v>
      </c>
      <c r="E110" s="21">
        <f>88.0771484375</f>
        <v>88.0771484375</v>
      </c>
    </row>
    <row r="111">
      <c r="A111" s="21">
        <f>26904</f>
        <v>26904</v>
      </c>
      <c r="B111" s="21">
        <f>3</f>
        <v>3</v>
      </c>
      <c r="C111" s="21">
        <f>19932</f>
        <v>19932</v>
      </c>
      <c r="D111" s="21">
        <f>90221</f>
        <v>90221</v>
      </c>
      <c r="E111" s="21">
        <f>88.1064453125</f>
        <v>88.1064453125</v>
      </c>
    </row>
    <row r="112">
      <c r="A112" s="21">
        <f>27121</f>
        <v>27121</v>
      </c>
      <c r="B112" s="21">
        <f>6</f>
        <v>6</v>
      </c>
      <c r="C112" s="21">
        <f>20083</f>
        <v>20083</v>
      </c>
      <c r="D112" s="21">
        <f>90205</f>
        <v>90205</v>
      </c>
      <c r="E112" s="21">
        <f>88.0908203125</f>
        <v>88.0908203125</v>
      </c>
    </row>
    <row r="113">
      <c r="A113" s="21">
        <f>27330</f>
        <v>27330</v>
      </c>
      <c r="B113" s="21">
        <f>3</f>
        <v>3</v>
      </c>
      <c r="C113" s="21">
        <f>20244</f>
        <v>20244</v>
      </c>
      <c r="D113" s="21">
        <f>90209</f>
        <v>90209</v>
      </c>
      <c r="E113" s="21">
        <f>88.0947265625</f>
        <v>88.0947265625</v>
      </c>
    </row>
    <row r="114">
      <c r="A114" s="21">
        <f>27543</f>
        <v>27543</v>
      </c>
      <c r="B114" s="21">
        <f>6</f>
        <v>6</v>
      </c>
      <c r="C114" s="21">
        <f>20436</f>
        <v>20436</v>
      </c>
      <c r="D114" s="21">
        <f>90209</f>
        <v>90209</v>
      </c>
      <c r="E114" s="21">
        <f>88.0947265625</f>
        <v>88.0947265625</v>
      </c>
    </row>
    <row r="115">
      <c r="A115" s="21">
        <f>27781</f>
        <v>27781</v>
      </c>
      <c r="B115" s="21">
        <f t="shared" ref="B115:B125" si="11">0</f>
        <v>0</v>
      </c>
      <c r="C115" s="21">
        <f>20587</f>
        <v>20587</v>
      </c>
      <c r="D115" s="21">
        <f>90209</f>
        <v>90209</v>
      </c>
      <c r="E115" s="21">
        <f>88.0947265625</f>
        <v>88.0947265625</v>
      </c>
    </row>
    <row r="116">
      <c r="A116" s="21">
        <f>28003</f>
        <v>28003</v>
      </c>
      <c r="B116" s="21">
        <f t="shared" si="11"/>
        <v>0</v>
      </c>
      <c r="C116" s="21">
        <f>20735</f>
        <v>20735</v>
      </c>
      <c r="D116" s="21">
        <f>90153</f>
        <v>90153</v>
      </c>
      <c r="E116" s="21">
        <f>88.0400390625</f>
        <v>88.0400390625</v>
      </c>
    </row>
    <row r="117">
      <c r="A117" s="21">
        <f>28206</f>
        <v>28206</v>
      </c>
      <c r="B117" s="21">
        <f t="shared" si="11"/>
        <v>0</v>
      </c>
      <c r="C117" s="21">
        <f>20893</f>
        <v>20893</v>
      </c>
      <c r="D117" s="21">
        <f>90153</f>
        <v>90153</v>
      </c>
      <c r="E117" s="21">
        <f>88.0400390625</f>
        <v>88.0400390625</v>
      </c>
    </row>
    <row r="118">
      <c r="A118" s="21">
        <f>28449</f>
        <v>28449</v>
      </c>
      <c r="B118" s="21">
        <f t="shared" si="11"/>
        <v>0</v>
      </c>
      <c r="C118" s="21">
        <f>21074</f>
        <v>21074</v>
      </c>
      <c r="D118" s="21">
        <f>90157</f>
        <v>90157</v>
      </c>
      <c r="E118" s="21">
        <f>88.0439453125</f>
        <v>88.0439453125</v>
      </c>
    </row>
    <row r="119">
      <c r="A119" s="21">
        <f>28656</f>
        <v>28656</v>
      </c>
      <c r="B119" s="21">
        <f t="shared" si="11"/>
        <v>0</v>
      </c>
      <c r="C119" s="21">
        <f>21277</f>
        <v>21277</v>
      </c>
      <c r="D119" s="21">
        <f>90581</f>
        <v>90581</v>
      </c>
      <c r="E119" s="21">
        <f>88.4580078125</f>
        <v>88.4580078125</v>
      </c>
    </row>
    <row r="120">
      <c r="A120" s="21">
        <f>28857</f>
        <v>28857</v>
      </c>
      <c r="B120" s="21">
        <f t="shared" si="11"/>
        <v>0</v>
      </c>
      <c r="C120" s="21">
        <f>21412</f>
        <v>21412</v>
      </c>
      <c r="D120" s="21">
        <f t="shared" ref="D120:D128" si="12">90679</f>
        <v>90679</v>
      </c>
      <c r="E120" s="21">
        <f t="shared" ref="E120:E128" si="13">88.5537109375</f>
        <v>88.5537109375</v>
      </c>
    </row>
    <row r="121">
      <c r="A121" s="21">
        <f>29082</f>
        <v>29082</v>
      </c>
      <c r="B121" s="21">
        <f t="shared" si="11"/>
        <v>0</v>
      </c>
      <c r="C121" s="21">
        <f>21584</f>
        <v>21584</v>
      </c>
      <c r="D121" s="21">
        <f t="shared" si="12"/>
        <v>90679</v>
      </c>
      <c r="E121" s="21">
        <f t="shared" si="13"/>
        <v>88.5537109375</v>
      </c>
    </row>
    <row r="122">
      <c r="A122" s="21">
        <f>29293</f>
        <v>29293</v>
      </c>
      <c r="B122" s="21">
        <f t="shared" si="11"/>
        <v>0</v>
      </c>
      <c r="C122" s="21">
        <f>21736</f>
        <v>21736</v>
      </c>
      <c r="D122" s="21">
        <f t="shared" si="12"/>
        <v>90679</v>
      </c>
      <c r="E122" s="21">
        <f t="shared" si="13"/>
        <v>88.5537109375</v>
      </c>
    </row>
    <row r="123">
      <c r="A123" s="21">
        <f>29522</f>
        <v>29522</v>
      </c>
      <c r="B123" s="21">
        <f t="shared" si="11"/>
        <v>0</v>
      </c>
      <c r="C123" s="21">
        <f>21886</f>
        <v>21886</v>
      </c>
      <c r="D123" s="21">
        <f t="shared" si="12"/>
        <v>90679</v>
      </c>
      <c r="E123" s="21">
        <f t="shared" si="13"/>
        <v>88.5537109375</v>
      </c>
    </row>
    <row r="124">
      <c r="A124" s="21">
        <f>29741</f>
        <v>29741</v>
      </c>
      <c r="B124" s="21">
        <f t="shared" si="11"/>
        <v>0</v>
      </c>
      <c r="C124" s="21">
        <f>22061</f>
        <v>22061</v>
      </c>
      <c r="D124" s="21">
        <f t="shared" si="12"/>
        <v>90679</v>
      </c>
      <c r="E124" s="21">
        <f t="shared" si="13"/>
        <v>88.5537109375</v>
      </c>
    </row>
    <row r="125">
      <c r="A125" s="21">
        <f>29955</f>
        <v>29955</v>
      </c>
      <c r="B125" s="21">
        <f t="shared" si="11"/>
        <v>0</v>
      </c>
      <c r="C125" s="21">
        <f>22209</f>
        <v>22209</v>
      </c>
      <c r="D125" s="21">
        <f t="shared" si="12"/>
        <v>90679</v>
      </c>
      <c r="E125" s="21">
        <f t="shared" si="13"/>
        <v>88.5537109375</v>
      </c>
    </row>
    <row r="126">
      <c r="A126" s="21">
        <f>30150</f>
        <v>30150</v>
      </c>
      <c r="B126" s="21">
        <f>8</f>
        <v>8</v>
      </c>
      <c r="C126" s="21">
        <f>22376</f>
        <v>22376</v>
      </c>
      <c r="D126" s="21">
        <f t="shared" si="12"/>
        <v>90679</v>
      </c>
      <c r="E126" s="21">
        <f t="shared" si="13"/>
        <v>88.5537109375</v>
      </c>
    </row>
    <row r="127">
      <c r="A127" s="21">
        <f>30376</f>
        <v>30376</v>
      </c>
      <c r="B127" s="21">
        <f>0</f>
        <v>0</v>
      </c>
      <c r="C127" s="21">
        <f>22537</f>
        <v>22537</v>
      </c>
      <c r="D127" s="21">
        <f t="shared" si="12"/>
        <v>90679</v>
      </c>
      <c r="E127" s="21">
        <f t="shared" si="13"/>
        <v>88.5537109375</v>
      </c>
    </row>
    <row r="128">
      <c r="A128" s="21">
        <f>30602</f>
        <v>30602</v>
      </c>
      <c r="B128" s="21">
        <f>0</f>
        <v>0</v>
      </c>
      <c r="C128" s="21">
        <f>22706</f>
        <v>22706</v>
      </c>
      <c r="D128" s="21">
        <f t="shared" si="12"/>
        <v>90679</v>
      </c>
      <c r="E128" s="21">
        <f t="shared" si="13"/>
        <v>88.5537109375</v>
      </c>
    </row>
    <row r="129">
      <c r="A129" s="21">
        <f>30837</f>
        <v>30837</v>
      </c>
      <c r="B129" s="21">
        <f>0</f>
        <v>0</v>
      </c>
      <c r="C129" s="21">
        <f>22872</f>
        <v>22872</v>
      </c>
      <c r="D129" s="21">
        <f>90733</f>
        <v>90733</v>
      </c>
      <c r="E129" s="21">
        <f>88.6064453125</f>
        <v>88.6064453125</v>
      </c>
    </row>
    <row r="130">
      <c r="A130" s="21">
        <f>31093</f>
        <v>31093</v>
      </c>
      <c r="B130" s="21">
        <f>0</f>
        <v>0</v>
      </c>
      <c r="C130" s="21">
        <f>23050</f>
        <v>23050</v>
      </c>
      <c r="D130" s="21">
        <f>90703</f>
        <v>90703</v>
      </c>
      <c r="E130" s="21">
        <f>88.5771484375</f>
        <v>88.5771484375</v>
      </c>
    </row>
    <row r="131">
      <c r="A131" s="21">
        <f>31328</f>
        <v>31328</v>
      </c>
      <c r="B131" s="21">
        <f>0</f>
        <v>0</v>
      </c>
      <c r="C131" s="21">
        <f>23193</f>
        <v>23193</v>
      </c>
      <c r="D131" s="21">
        <f>90727</f>
        <v>90727</v>
      </c>
      <c r="E131" s="21">
        <f>88.6005859375</f>
        <v>88.6005859375</v>
      </c>
    </row>
    <row r="132">
      <c r="A132" s="21">
        <f>31539</f>
        <v>31539</v>
      </c>
      <c r="B132" s="21">
        <f>0</f>
        <v>0</v>
      </c>
      <c r="C132" s="21">
        <f>23376</f>
        <v>23376</v>
      </c>
      <c r="D132" s="21">
        <f>90727</f>
        <v>90727</v>
      </c>
      <c r="E132" s="21">
        <f>88.6005859375</f>
        <v>88.6005859375</v>
      </c>
    </row>
    <row r="133">
      <c r="A133" s="21">
        <f>31776</f>
        <v>31776</v>
      </c>
      <c r="B133" s="21">
        <f>3</f>
        <v>3</v>
      </c>
      <c r="C133" s="21">
        <f>23520</f>
        <v>23520</v>
      </c>
      <c r="D133" s="21">
        <f>90727</f>
        <v>90727</v>
      </c>
      <c r="E133" s="21">
        <f>88.6005859375</f>
        <v>88.6005859375</v>
      </c>
    </row>
    <row r="134">
      <c r="A134" s="21">
        <f>32031</f>
        <v>32031</v>
      </c>
      <c r="B134" s="21">
        <f>2</f>
        <v>2</v>
      </c>
      <c r="C134" s="21">
        <f>23669</f>
        <v>23669</v>
      </c>
      <c r="D134" s="21">
        <f>90727</f>
        <v>90727</v>
      </c>
      <c r="E134" s="21">
        <f>88.6005859375</f>
        <v>88.6005859375</v>
      </c>
    </row>
    <row r="135">
      <c r="A135" s="21">
        <f>32270</f>
        <v>32270</v>
      </c>
      <c r="B135" s="21">
        <f>0</f>
        <v>0</v>
      </c>
      <c r="C135" s="21">
        <f>23834</f>
        <v>23834</v>
      </c>
      <c r="D135" s="21">
        <f>90727</f>
        <v>90727</v>
      </c>
      <c r="E135" s="21">
        <f>88.6005859375</f>
        <v>88.6005859375</v>
      </c>
    </row>
    <row r="136">
      <c r="A136" s="21">
        <f>32492</f>
        <v>32492</v>
      </c>
      <c r="B136" s="21">
        <f>0</f>
        <v>0</v>
      </c>
      <c r="C136" s="21">
        <f>23998</f>
        <v>23998</v>
      </c>
      <c r="D136" s="21">
        <f>90727</f>
        <v>90727</v>
      </c>
      <c r="E136" s="21">
        <f>88.6005859375</f>
        <v>88.6005859375</v>
      </c>
    </row>
    <row r="137">
      <c r="A137" s="21">
        <f>32707</f>
        <v>32707</v>
      </c>
      <c r="B137" s="21">
        <f>0</f>
        <v>0</v>
      </c>
      <c r="C137" s="21">
        <f>24196</f>
        <v>24196</v>
      </c>
      <c r="D137" s="21">
        <f>73735</f>
        <v>73735</v>
      </c>
      <c r="E137" s="21">
        <f>72.0068359375</f>
        <v>72.0068359375</v>
      </c>
    </row>
    <row r="138">
      <c r="A138" s="21">
        <f>32913</f>
        <v>32913</v>
      </c>
      <c r="B138" s="21">
        <f>0</f>
        <v>0</v>
      </c>
      <c r="C138" s="21">
        <f>24348</f>
        <v>24348</v>
      </c>
      <c r="D138" s="21">
        <f t="shared" ref="D138:D155" si="14">91053</f>
        <v>91053</v>
      </c>
      <c r="E138" s="21">
        <f t="shared" ref="E138:E155" si="15">88.9189453125</f>
        <v>88.9189453125</v>
      </c>
    </row>
    <row r="139">
      <c r="A139" s="21">
        <f>33132</f>
        <v>33132</v>
      </c>
      <c r="B139" s="21">
        <f>13</f>
        <v>13</v>
      </c>
      <c r="C139" s="21">
        <f>24498</f>
        <v>24498</v>
      </c>
      <c r="D139" s="21">
        <f t="shared" si="14"/>
        <v>91053</v>
      </c>
      <c r="E139" s="21">
        <f t="shared" si="15"/>
        <v>88.9189453125</v>
      </c>
    </row>
    <row r="140">
      <c r="A140" s="21">
        <f>33350</f>
        <v>33350</v>
      </c>
      <c r="B140" s="21">
        <f>0</f>
        <v>0</v>
      </c>
      <c r="C140" s="21">
        <f>24644</f>
        <v>24644</v>
      </c>
      <c r="D140" s="21">
        <f t="shared" si="14"/>
        <v>91053</v>
      </c>
      <c r="E140" s="21">
        <f t="shared" si="15"/>
        <v>88.9189453125</v>
      </c>
    </row>
    <row r="141">
      <c r="A141" s="21">
        <f>33553</f>
        <v>33553</v>
      </c>
      <c r="B141" s="21">
        <f>0</f>
        <v>0</v>
      </c>
      <c r="C141" s="21">
        <f>24799</f>
        <v>24799</v>
      </c>
      <c r="D141" s="21">
        <f t="shared" si="14"/>
        <v>91053</v>
      </c>
      <c r="E141" s="21">
        <f t="shared" si="15"/>
        <v>88.9189453125</v>
      </c>
    </row>
    <row r="142">
      <c r="A142" s="21">
        <f>33755</f>
        <v>33755</v>
      </c>
      <c r="B142" s="21">
        <f>0</f>
        <v>0</v>
      </c>
      <c r="C142" s="21">
        <f>24952</f>
        <v>24952</v>
      </c>
      <c r="D142" s="21">
        <f t="shared" si="14"/>
        <v>91053</v>
      </c>
      <c r="E142" s="21">
        <f t="shared" si="15"/>
        <v>88.9189453125</v>
      </c>
    </row>
    <row r="143">
      <c r="A143" s="21">
        <f>33998</f>
        <v>33998</v>
      </c>
      <c r="B143" s="21">
        <f>0</f>
        <v>0</v>
      </c>
      <c r="C143" s="21">
        <f>25091</f>
        <v>25091</v>
      </c>
      <c r="D143" s="21">
        <f t="shared" si="14"/>
        <v>91053</v>
      </c>
      <c r="E143" s="21">
        <f t="shared" si="15"/>
        <v>88.9189453125</v>
      </c>
    </row>
    <row r="144">
      <c r="A144" s="21">
        <f>34196</f>
        <v>34196</v>
      </c>
      <c r="B144" s="21">
        <f>0</f>
        <v>0</v>
      </c>
      <c r="C144" s="21">
        <f>25226</f>
        <v>25226</v>
      </c>
      <c r="D144" s="21">
        <f t="shared" si="14"/>
        <v>91053</v>
      </c>
      <c r="E144" s="21">
        <f t="shared" si="15"/>
        <v>88.9189453125</v>
      </c>
    </row>
    <row r="145">
      <c r="A145" s="21">
        <f>34408</f>
        <v>34408</v>
      </c>
      <c r="B145" s="21">
        <f>0</f>
        <v>0</v>
      </c>
      <c r="C145" s="21">
        <f>25413</f>
        <v>25413</v>
      </c>
      <c r="D145" s="21">
        <f t="shared" si="14"/>
        <v>91053</v>
      </c>
      <c r="E145" s="21">
        <f t="shared" si="15"/>
        <v>88.9189453125</v>
      </c>
    </row>
    <row r="146">
      <c r="A146" s="21">
        <f>34641</f>
        <v>34641</v>
      </c>
      <c r="B146" s="21">
        <f>3</f>
        <v>3</v>
      </c>
      <c r="C146" s="21">
        <f>25571</f>
        <v>25571</v>
      </c>
      <c r="D146" s="21">
        <f t="shared" si="14"/>
        <v>91053</v>
      </c>
      <c r="E146" s="21">
        <f t="shared" si="15"/>
        <v>88.9189453125</v>
      </c>
    </row>
    <row r="147">
      <c r="A147" s="21">
        <f>34865</f>
        <v>34865</v>
      </c>
      <c r="B147" s="21">
        <f>6</f>
        <v>6</v>
      </c>
      <c r="C147" s="21">
        <f>25703</f>
        <v>25703</v>
      </c>
      <c r="D147" s="21">
        <f t="shared" si="14"/>
        <v>91053</v>
      </c>
      <c r="E147" s="21">
        <f t="shared" si="15"/>
        <v>88.9189453125</v>
      </c>
    </row>
    <row r="148">
      <c r="A148" s="21">
        <f>35081</f>
        <v>35081</v>
      </c>
      <c r="B148" s="21">
        <f>0</f>
        <v>0</v>
      </c>
      <c r="C148" s="21">
        <f>25841</f>
        <v>25841</v>
      </c>
      <c r="D148" s="21">
        <f t="shared" si="14"/>
        <v>91053</v>
      </c>
      <c r="E148" s="21">
        <f t="shared" si="15"/>
        <v>88.9189453125</v>
      </c>
    </row>
    <row r="149">
      <c r="A149" s="21">
        <f>35308</f>
        <v>35308</v>
      </c>
      <c r="B149" s="21">
        <f>0</f>
        <v>0</v>
      </c>
      <c r="C149" s="21">
        <f>26009</f>
        <v>26009</v>
      </c>
      <c r="D149" s="21">
        <f t="shared" si="14"/>
        <v>91053</v>
      </c>
      <c r="E149" s="21">
        <f t="shared" si="15"/>
        <v>88.9189453125</v>
      </c>
    </row>
    <row r="150">
      <c r="C150" s="21">
        <f>26166</f>
        <v>26166</v>
      </c>
      <c r="D150" s="21">
        <f t="shared" si="14"/>
        <v>91053</v>
      </c>
      <c r="E150" s="21">
        <f t="shared" si="15"/>
        <v>88.9189453125</v>
      </c>
    </row>
    <row r="151">
      <c r="C151" s="21">
        <f>26310</f>
        <v>26310</v>
      </c>
      <c r="D151" s="21">
        <f t="shared" si="14"/>
        <v>91053</v>
      </c>
      <c r="E151" s="21">
        <f t="shared" si="15"/>
        <v>88.9189453125</v>
      </c>
    </row>
    <row r="152">
      <c r="C152" s="21">
        <f>26467</f>
        <v>26467</v>
      </c>
      <c r="D152" s="21">
        <f t="shared" si="14"/>
        <v>91053</v>
      </c>
      <c r="E152" s="21">
        <f t="shared" si="15"/>
        <v>88.9189453125</v>
      </c>
    </row>
    <row r="153">
      <c r="C153" s="21">
        <f>26608</f>
        <v>26608</v>
      </c>
      <c r="D153" s="21">
        <f t="shared" si="14"/>
        <v>91053</v>
      </c>
      <c r="E153" s="21">
        <f t="shared" si="15"/>
        <v>88.9189453125</v>
      </c>
    </row>
    <row r="154">
      <c r="C154" s="21">
        <f>26754</f>
        <v>26754</v>
      </c>
      <c r="D154" s="21">
        <f t="shared" si="14"/>
        <v>91053</v>
      </c>
      <c r="E154" s="21">
        <f t="shared" si="15"/>
        <v>88.9189453125</v>
      </c>
    </row>
    <row r="155">
      <c r="C155" s="21">
        <f>26884</f>
        <v>26884</v>
      </c>
      <c r="D155" s="21">
        <f t="shared" si="14"/>
        <v>91053</v>
      </c>
      <c r="E155" s="21">
        <f t="shared" si="15"/>
        <v>88.9189453125</v>
      </c>
    </row>
    <row r="156">
      <c r="C156" s="21">
        <f>27059</f>
        <v>27059</v>
      </c>
      <c r="D156" s="21">
        <f>91169</f>
        <v>91169</v>
      </c>
      <c r="E156" s="21">
        <f>89.0322265625</f>
        <v>89.0322265625</v>
      </c>
    </row>
    <row r="157">
      <c r="C157" s="21">
        <f>27212</f>
        <v>27212</v>
      </c>
      <c r="D157" s="21">
        <f>91249</f>
        <v>91249</v>
      </c>
      <c r="E157" s="21">
        <f>89.1103515625</f>
        <v>89.1103515625</v>
      </c>
    </row>
    <row r="158">
      <c r="C158" s="21">
        <f>27368</f>
        <v>27368</v>
      </c>
      <c r="D158" s="21">
        <f>91337</f>
        <v>91337</v>
      </c>
      <c r="E158" s="21">
        <f>89.1962890625</f>
        <v>89.1962890625</v>
      </c>
    </row>
    <row r="159">
      <c r="C159" s="21">
        <f>27576</f>
        <v>27576</v>
      </c>
      <c r="D159" s="21">
        <f>91363</f>
        <v>91363</v>
      </c>
      <c r="E159" s="21">
        <f>89.2216796875</f>
        <v>89.2216796875</v>
      </c>
    </row>
    <row r="160">
      <c r="C160" s="21">
        <f>27734</f>
        <v>27734</v>
      </c>
      <c r="D160" s="21">
        <f t="shared" ref="D160:D169" si="16">91399</f>
        <v>91399</v>
      </c>
      <c r="E160" s="21">
        <f t="shared" ref="E160:E169" si="17">89.2568359375</f>
        <v>89.2568359375</v>
      </c>
    </row>
    <row r="161">
      <c r="C161" s="21">
        <f>27902</f>
        <v>27902</v>
      </c>
      <c r="D161" s="21">
        <f t="shared" si="16"/>
        <v>91399</v>
      </c>
      <c r="E161" s="21">
        <f t="shared" si="17"/>
        <v>89.2568359375</v>
      </c>
    </row>
    <row r="162">
      <c r="C162" s="21">
        <f>28060</f>
        <v>28060</v>
      </c>
      <c r="D162" s="21">
        <f t="shared" si="16"/>
        <v>91399</v>
      </c>
      <c r="E162" s="21">
        <f t="shared" si="17"/>
        <v>89.2568359375</v>
      </c>
    </row>
    <row r="163">
      <c r="C163" s="21">
        <f>28201</f>
        <v>28201</v>
      </c>
      <c r="D163" s="21">
        <f t="shared" si="16"/>
        <v>91399</v>
      </c>
      <c r="E163" s="21">
        <f t="shared" si="17"/>
        <v>89.2568359375</v>
      </c>
    </row>
    <row r="164">
      <c r="C164" s="21">
        <f>28353</f>
        <v>28353</v>
      </c>
      <c r="D164" s="21">
        <f t="shared" si="16"/>
        <v>91399</v>
      </c>
      <c r="E164" s="21">
        <f t="shared" si="17"/>
        <v>89.2568359375</v>
      </c>
    </row>
    <row r="165">
      <c r="C165" s="21">
        <f>28523</f>
        <v>28523</v>
      </c>
      <c r="D165" s="21">
        <f t="shared" si="16"/>
        <v>91399</v>
      </c>
      <c r="E165" s="21">
        <f t="shared" si="17"/>
        <v>89.2568359375</v>
      </c>
    </row>
    <row r="166">
      <c r="C166" s="21">
        <f>28668</f>
        <v>28668</v>
      </c>
      <c r="D166" s="21">
        <f t="shared" si="16"/>
        <v>91399</v>
      </c>
      <c r="E166" s="21">
        <f t="shared" si="17"/>
        <v>89.2568359375</v>
      </c>
    </row>
    <row r="167">
      <c r="C167" s="21">
        <f>28831</f>
        <v>28831</v>
      </c>
      <c r="D167" s="21">
        <f t="shared" si="16"/>
        <v>91399</v>
      </c>
      <c r="E167" s="21">
        <f t="shared" si="17"/>
        <v>89.2568359375</v>
      </c>
    </row>
    <row r="168">
      <c r="C168" s="21">
        <f>28973</f>
        <v>28973</v>
      </c>
      <c r="D168" s="21">
        <f t="shared" si="16"/>
        <v>91399</v>
      </c>
      <c r="E168" s="21">
        <f t="shared" si="17"/>
        <v>89.2568359375</v>
      </c>
    </row>
    <row r="169">
      <c r="C169" s="21">
        <f>29136</f>
        <v>29136</v>
      </c>
      <c r="D169" s="21">
        <f t="shared" si="16"/>
        <v>91399</v>
      </c>
      <c r="E169" s="21">
        <f t="shared" si="17"/>
        <v>89.2568359375</v>
      </c>
    </row>
    <row r="170">
      <c r="C170" s="21">
        <f>29290</f>
        <v>29290</v>
      </c>
      <c r="D170" s="21">
        <f>89111</f>
        <v>89111</v>
      </c>
      <c r="E170" s="21">
        <f>87.0224609375</f>
        <v>87.0224609375</v>
      </c>
    </row>
    <row r="171">
      <c r="C171" s="21">
        <f>29435</f>
        <v>29435</v>
      </c>
      <c r="D171" s="21">
        <f>89111</f>
        <v>89111</v>
      </c>
      <c r="E171" s="21">
        <f>87.0224609375</f>
        <v>87.0224609375</v>
      </c>
    </row>
    <row r="172">
      <c r="C172" s="21">
        <f>29601</f>
        <v>29601</v>
      </c>
      <c r="D172" s="21">
        <f>89111</f>
        <v>89111</v>
      </c>
      <c r="E172" s="21">
        <f>87.0224609375</f>
        <v>87.0224609375</v>
      </c>
    </row>
    <row r="173">
      <c r="C173" s="21">
        <f>29747</f>
        <v>29747</v>
      </c>
      <c r="D173" s="21">
        <f>89111</f>
        <v>89111</v>
      </c>
      <c r="E173" s="21">
        <f>87.0224609375</f>
        <v>87.0224609375</v>
      </c>
    </row>
    <row r="174">
      <c r="C174" s="21">
        <f>29897</f>
        <v>29897</v>
      </c>
      <c r="D174" s="21">
        <f>89111</f>
        <v>89111</v>
      </c>
      <c r="E174" s="21">
        <f>87.0224609375</f>
        <v>87.0224609375</v>
      </c>
    </row>
    <row r="175">
      <c r="C175" s="21">
        <f>30066</f>
        <v>30066</v>
      </c>
      <c r="D175" s="21">
        <f>89111</f>
        <v>89111</v>
      </c>
      <c r="E175" s="21">
        <f>87.0224609375</f>
        <v>87.0224609375</v>
      </c>
    </row>
    <row r="176">
      <c r="C176" s="21">
        <f>30245</f>
        <v>30245</v>
      </c>
      <c r="D176" s="21">
        <f>72063</f>
        <v>72063</v>
      </c>
      <c r="E176" s="21">
        <f>70.3740234375</f>
        <v>70.3740234375</v>
      </c>
    </row>
    <row r="177">
      <c r="C177" s="21">
        <f>30371</f>
        <v>30371</v>
      </c>
      <c r="D177" s="21">
        <f t="shared" ref="D177:D186" si="18">72079</f>
        <v>72079</v>
      </c>
      <c r="E177" s="21">
        <f t="shared" ref="E177:E186" si="19">70.3896484375</f>
        <v>70.3896484375</v>
      </c>
    </row>
    <row r="178">
      <c r="C178" s="21">
        <f>30524</f>
        <v>30524</v>
      </c>
      <c r="D178" s="21">
        <f t="shared" si="18"/>
        <v>72079</v>
      </c>
      <c r="E178" s="21">
        <f t="shared" si="19"/>
        <v>70.3896484375</v>
      </c>
    </row>
    <row r="179">
      <c r="C179" s="21">
        <f>30692</f>
        <v>30692</v>
      </c>
      <c r="D179" s="21">
        <f t="shared" si="18"/>
        <v>72079</v>
      </c>
      <c r="E179" s="21">
        <f t="shared" si="19"/>
        <v>70.3896484375</v>
      </c>
    </row>
    <row r="180">
      <c r="C180" s="21">
        <f>30830</f>
        <v>30830</v>
      </c>
      <c r="D180" s="21">
        <f t="shared" si="18"/>
        <v>72079</v>
      </c>
      <c r="E180" s="21">
        <f t="shared" si="19"/>
        <v>70.3896484375</v>
      </c>
    </row>
    <row r="181">
      <c r="C181" s="21">
        <f>30985</f>
        <v>30985</v>
      </c>
      <c r="D181" s="21">
        <f t="shared" si="18"/>
        <v>72079</v>
      </c>
      <c r="E181" s="21">
        <f t="shared" si="19"/>
        <v>70.3896484375</v>
      </c>
    </row>
    <row r="182">
      <c r="C182" s="21">
        <f>31125</f>
        <v>31125</v>
      </c>
      <c r="D182" s="21">
        <f t="shared" si="18"/>
        <v>72079</v>
      </c>
      <c r="E182" s="21">
        <f t="shared" si="19"/>
        <v>70.3896484375</v>
      </c>
    </row>
    <row r="183">
      <c r="C183" s="21">
        <f>31268</f>
        <v>31268</v>
      </c>
      <c r="D183" s="21">
        <f t="shared" si="18"/>
        <v>72079</v>
      </c>
      <c r="E183" s="21">
        <f t="shared" si="19"/>
        <v>70.3896484375</v>
      </c>
    </row>
    <row r="184">
      <c r="C184" s="21">
        <f>31404</f>
        <v>31404</v>
      </c>
      <c r="D184" s="21">
        <f t="shared" si="18"/>
        <v>72079</v>
      </c>
      <c r="E184" s="21">
        <f t="shared" si="19"/>
        <v>70.3896484375</v>
      </c>
    </row>
    <row r="185">
      <c r="C185" s="21">
        <f>31560</f>
        <v>31560</v>
      </c>
      <c r="D185" s="21">
        <f t="shared" si="18"/>
        <v>72079</v>
      </c>
      <c r="E185" s="21">
        <f t="shared" si="19"/>
        <v>70.3896484375</v>
      </c>
    </row>
    <row r="186">
      <c r="C186" s="21">
        <f>31693</f>
        <v>31693</v>
      </c>
      <c r="D186" s="21">
        <f t="shared" si="18"/>
        <v>72079</v>
      </c>
      <c r="E186" s="21">
        <f t="shared" si="19"/>
        <v>70.3896484375</v>
      </c>
    </row>
    <row r="187">
      <c r="C187" s="21">
        <f>31846</f>
        <v>31846</v>
      </c>
      <c r="D187" s="21">
        <f>88773</f>
        <v>88773</v>
      </c>
      <c r="E187" s="21">
        <f>86.6923828125</f>
        <v>86.6923828125</v>
      </c>
    </row>
    <row r="188">
      <c r="C188" s="21">
        <f>32000</f>
        <v>32000</v>
      </c>
      <c r="D188" s="21">
        <f>88819</f>
        <v>88819</v>
      </c>
      <c r="E188" s="21">
        <f>86.7373046875</f>
        <v>86.7373046875</v>
      </c>
    </row>
    <row r="189">
      <c r="C189" s="21">
        <f>32139</f>
        <v>32139</v>
      </c>
      <c r="D189" s="21">
        <f>88841</f>
        <v>88841</v>
      </c>
      <c r="E189" s="21">
        <f>86.7587890625</f>
        <v>86.7587890625</v>
      </c>
    </row>
    <row r="190">
      <c r="C190" s="21">
        <f>32299</f>
        <v>32299</v>
      </c>
      <c r="D190" s="21">
        <f>88841</f>
        <v>88841</v>
      </c>
      <c r="E190" s="21">
        <f>86.7587890625</f>
        <v>86.7587890625</v>
      </c>
    </row>
    <row r="191">
      <c r="C191" s="21">
        <f>32430</f>
        <v>32430</v>
      </c>
      <c r="D191" s="21">
        <f>88841</f>
        <v>88841</v>
      </c>
      <c r="E191" s="21">
        <f>86.7587890625</f>
        <v>86.7587890625</v>
      </c>
    </row>
    <row r="192">
      <c r="C192" s="21">
        <f>32590</f>
        <v>32590</v>
      </c>
      <c r="D192" s="21">
        <f>88841</f>
        <v>88841</v>
      </c>
      <c r="E192" s="21">
        <f>86.7587890625</f>
        <v>86.7587890625</v>
      </c>
    </row>
    <row r="193">
      <c r="C193" s="21">
        <f>32761</f>
        <v>32761</v>
      </c>
      <c r="D193" s="21">
        <f>88841</f>
        <v>88841</v>
      </c>
      <c r="E193" s="21">
        <f>86.7587890625</f>
        <v>86.7587890625</v>
      </c>
    </row>
    <row r="194">
      <c r="C194" s="21">
        <f>32908</f>
        <v>32908</v>
      </c>
      <c r="D194" s="21">
        <f>88841</f>
        <v>88841</v>
      </c>
      <c r="E194" s="21">
        <f>86.7587890625</f>
        <v>86.7587890625</v>
      </c>
    </row>
    <row r="195">
      <c r="C195" s="21">
        <f>33079</f>
        <v>33079</v>
      </c>
      <c r="D195" s="21">
        <f>88845</f>
        <v>88845</v>
      </c>
      <c r="E195" s="21">
        <f>86.7626953125</f>
        <v>86.7626953125</v>
      </c>
    </row>
    <row r="196">
      <c r="C196" s="21">
        <f>33212</f>
        <v>33212</v>
      </c>
      <c r="D196" s="21">
        <f>72363</f>
        <v>72363</v>
      </c>
      <c r="E196" s="21">
        <f>70.6669921875</f>
        <v>70.6669921875</v>
      </c>
    </row>
    <row r="197">
      <c r="C197" s="21">
        <f>33355</f>
        <v>33355</v>
      </c>
      <c r="D197" s="21">
        <f>72363</f>
        <v>72363</v>
      </c>
      <c r="E197" s="21">
        <f>70.6669921875</f>
        <v>70.6669921875</v>
      </c>
    </row>
    <row r="198">
      <c r="C198" s="21">
        <f>33509</f>
        <v>33509</v>
      </c>
      <c r="D198" s="21">
        <f>72363</f>
        <v>72363</v>
      </c>
      <c r="E198" s="21">
        <f>70.6669921875</f>
        <v>70.6669921875</v>
      </c>
    </row>
    <row r="199">
      <c r="C199" s="21">
        <f>33666</f>
        <v>33666</v>
      </c>
      <c r="D199" s="21">
        <f>89061</f>
        <v>89061</v>
      </c>
      <c r="E199" s="21">
        <f>86.9736328125</f>
        <v>86.9736328125</v>
      </c>
    </row>
    <row r="200">
      <c r="C200" s="21">
        <f>33840</f>
        <v>33840</v>
      </c>
      <c r="D200" s="21">
        <f>89061</f>
        <v>89061</v>
      </c>
      <c r="E200" s="21">
        <f>86.9736328125</f>
        <v>86.9736328125</v>
      </c>
    </row>
    <row r="201">
      <c r="C201" s="21">
        <f>33985</f>
        <v>33985</v>
      </c>
      <c r="D201" s="21">
        <f>89061</f>
        <v>89061</v>
      </c>
      <c r="E201" s="21">
        <f>86.9736328125</f>
        <v>86.9736328125</v>
      </c>
    </row>
    <row r="202">
      <c r="C202" s="21">
        <f>34138</f>
        <v>34138</v>
      </c>
      <c r="D202" s="21">
        <f>89069</f>
        <v>89069</v>
      </c>
      <c r="E202" s="21">
        <f>86.9814453125</f>
        <v>86.9814453125</v>
      </c>
    </row>
    <row r="203">
      <c r="C203" s="21">
        <f>34291</f>
        <v>34291</v>
      </c>
      <c r="D203" s="21">
        <f>89089</f>
        <v>89089</v>
      </c>
      <c r="E203" s="21">
        <f>87.0009765625</f>
        <v>87.0009765625</v>
      </c>
    </row>
    <row r="204">
      <c r="C204" s="21">
        <f>34460</f>
        <v>34460</v>
      </c>
      <c r="D204" s="21">
        <f>89089</f>
        <v>89089</v>
      </c>
      <c r="E204" s="21">
        <f>87.0009765625</f>
        <v>87.0009765625</v>
      </c>
    </row>
    <row r="205">
      <c r="C205" s="21">
        <f>34617</f>
        <v>34617</v>
      </c>
      <c r="D205" s="21">
        <f>89089</f>
        <v>89089</v>
      </c>
      <c r="E205" s="21">
        <f>87.0009765625</f>
        <v>87.0009765625</v>
      </c>
    </row>
    <row r="206">
      <c r="C206" s="21">
        <f>34781</f>
        <v>34781</v>
      </c>
      <c r="D206" s="21">
        <f>89119</f>
        <v>89119</v>
      </c>
      <c r="E206" s="21">
        <f>87.0302734375</f>
        <v>87.0302734375</v>
      </c>
    </row>
    <row r="207">
      <c r="C207" s="21">
        <f>34924</f>
        <v>34924</v>
      </c>
      <c r="D207" s="21">
        <f>89181</f>
        <v>89181</v>
      </c>
      <c r="E207" s="21">
        <f>87.0908203125</f>
        <v>87.0908203125</v>
      </c>
    </row>
    <row r="208">
      <c r="C208" s="21">
        <f>35056</f>
        <v>35056</v>
      </c>
      <c r="D208" s="21">
        <f>89213</f>
        <v>89213</v>
      </c>
      <c r="E208" s="21">
        <f>87.1220703125</f>
        <v>87.1220703125</v>
      </c>
    </row>
    <row r="209">
      <c r="C209" s="21">
        <f>35211</f>
        <v>35211</v>
      </c>
      <c r="D209" s="21">
        <f>89217</f>
        <v>89217</v>
      </c>
      <c r="E209" s="21">
        <f>87.1259765625</f>
        <v>87.1259765625</v>
      </c>
    </row>
    <row r="210">
      <c r="C210" s="21">
        <f>35359</f>
        <v>35359</v>
      </c>
      <c r="D210" s="21">
        <f>89217</f>
        <v>89217</v>
      </c>
      <c r="E210" s="21">
        <f>87.1259765625</f>
        <v>87.1259765625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2016-01-08T15:46:45Z</dcterms:created>
  <dcterms:modified xsi:type="dcterms:W3CDTF">2015-10-26T11:44:27Z</dcterms:modified>
  <cp:lastPrinted>2016-01-08T15:46:45Z</cp:lastPrinted>
</cp:coreProperties>
</file>