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4" i="2" l="1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H13" i="2" s="1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<sst xmlns="http://schemas.openxmlformats.org/spreadsheetml/2006/main" count="9" uniqueCount="9">
  <si>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</si>
  <si>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</si>
  <si>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</si>
  <si>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</si>
  <si>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223(151x)</t>
  </si>
  <si>
    <t>AVERAGE: 158(213x)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</si>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</sst>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Sheet1!$A$2:$A$152</c:f>
              <c:numCache>
                <c:formatCode>General</c:formatCode>
                <c:ptCount val="151"/>
                <c:pt idx="0">
                  <c:v>1561</c:v>
                </c:pt>
                <c:pt idx="1">
                  <c:v>1799</c:v>
                </c:pt>
                <c:pt idx="2">
                  <c:v>2015</c:v>
                </c:pt>
                <c:pt idx="3">
                  <c:v>2231</c:v>
                </c:pt>
                <c:pt idx="4">
                  <c:v>2484</c:v>
                </c:pt>
                <c:pt idx="5">
                  <c:v>2716</c:v>
                </c:pt>
                <c:pt idx="6">
                  <c:v>2914</c:v>
                </c:pt>
                <c:pt idx="7">
                  <c:v>3128</c:v>
                </c:pt>
                <c:pt idx="8">
                  <c:v>3351</c:v>
                </c:pt>
                <c:pt idx="9">
                  <c:v>3578</c:v>
                </c:pt>
                <c:pt idx="10">
                  <c:v>3800</c:v>
                </c:pt>
                <c:pt idx="11">
                  <c:v>4040</c:v>
                </c:pt>
                <c:pt idx="12">
                  <c:v>4251</c:v>
                </c:pt>
                <c:pt idx="13">
                  <c:v>4550</c:v>
                </c:pt>
                <c:pt idx="14">
                  <c:v>4779</c:v>
                </c:pt>
                <c:pt idx="15">
                  <c:v>5073</c:v>
                </c:pt>
                <c:pt idx="16">
                  <c:v>5346</c:v>
                </c:pt>
                <c:pt idx="17">
                  <c:v>5616</c:v>
                </c:pt>
                <c:pt idx="18">
                  <c:v>5850</c:v>
                </c:pt>
                <c:pt idx="19">
                  <c:v>6079</c:v>
                </c:pt>
                <c:pt idx="20">
                  <c:v>6309</c:v>
                </c:pt>
                <c:pt idx="21">
                  <c:v>6548</c:v>
                </c:pt>
                <c:pt idx="22">
                  <c:v>6784</c:v>
                </c:pt>
                <c:pt idx="23">
                  <c:v>6990</c:v>
                </c:pt>
                <c:pt idx="24">
                  <c:v>7197</c:v>
                </c:pt>
                <c:pt idx="25">
                  <c:v>7420</c:v>
                </c:pt>
                <c:pt idx="26">
                  <c:v>7646</c:v>
                </c:pt>
                <c:pt idx="27">
                  <c:v>7855</c:v>
                </c:pt>
                <c:pt idx="28">
                  <c:v>8090</c:v>
                </c:pt>
                <c:pt idx="29">
                  <c:v>8327</c:v>
                </c:pt>
                <c:pt idx="30">
                  <c:v>8569</c:v>
                </c:pt>
                <c:pt idx="31">
                  <c:v>8806</c:v>
                </c:pt>
                <c:pt idx="32">
                  <c:v>9014</c:v>
                </c:pt>
                <c:pt idx="33">
                  <c:v>9217</c:v>
                </c:pt>
                <c:pt idx="34">
                  <c:v>9453</c:v>
                </c:pt>
                <c:pt idx="35">
                  <c:v>9662</c:v>
                </c:pt>
                <c:pt idx="36">
                  <c:v>9888</c:v>
                </c:pt>
                <c:pt idx="37">
                  <c:v>10107</c:v>
                </c:pt>
                <c:pt idx="38">
                  <c:v>10321</c:v>
                </c:pt>
                <c:pt idx="39">
                  <c:v>10517</c:v>
                </c:pt>
                <c:pt idx="40">
                  <c:v>10728</c:v>
                </c:pt>
                <c:pt idx="41">
                  <c:v>10932</c:v>
                </c:pt>
                <c:pt idx="42">
                  <c:v>11139</c:v>
                </c:pt>
                <c:pt idx="43">
                  <c:v>11376</c:v>
                </c:pt>
                <c:pt idx="44">
                  <c:v>11604</c:v>
                </c:pt>
                <c:pt idx="45">
                  <c:v>11822</c:v>
                </c:pt>
                <c:pt idx="46">
                  <c:v>12064</c:v>
                </c:pt>
                <c:pt idx="47">
                  <c:v>12291</c:v>
                </c:pt>
                <c:pt idx="48">
                  <c:v>12491</c:v>
                </c:pt>
                <c:pt idx="49">
                  <c:v>12709</c:v>
                </c:pt>
                <c:pt idx="50">
                  <c:v>12915</c:v>
                </c:pt>
                <c:pt idx="51">
                  <c:v>13109</c:v>
                </c:pt>
                <c:pt idx="52">
                  <c:v>13329</c:v>
                </c:pt>
                <c:pt idx="53">
                  <c:v>13531</c:v>
                </c:pt>
                <c:pt idx="54">
                  <c:v>13754</c:v>
                </c:pt>
                <c:pt idx="55">
                  <c:v>13990</c:v>
                </c:pt>
                <c:pt idx="56">
                  <c:v>14187</c:v>
                </c:pt>
                <c:pt idx="57">
                  <c:v>14412</c:v>
                </c:pt>
                <c:pt idx="58">
                  <c:v>14650</c:v>
                </c:pt>
                <c:pt idx="59">
                  <c:v>14853</c:v>
                </c:pt>
                <c:pt idx="60">
                  <c:v>15094</c:v>
                </c:pt>
                <c:pt idx="61">
                  <c:v>15351</c:v>
                </c:pt>
                <c:pt idx="62">
                  <c:v>15568</c:v>
                </c:pt>
                <c:pt idx="63">
                  <c:v>15762</c:v>
                </c:pt>
                <c:pt idx="64">
                  <c:v>15989</c:v>
                </c:pt>
                <c:pt idx="65">
                  <c:v>16236</c:v>
                </c:pt>
                <c:pt idx="66">
                  <c:v>16467</c:v>
                </c:pt>
                <c:pt idx="67">
                  <c:v>16701</c:v>
                </c:pt>
                <c:pt idx="68">
                  <c:v>16950</c:v>
                </c:pt>
                <c:pt idx="69">
                  <c:v>17173</c:v>
                </c:pt>
                <c:pt idx="70">
                  <c:v>17376</c:v>
                </c:pt>
                <c:pt idx="71">
                  <c:v>17596</c:v>
                </c:pt>
                <c:pt idx="72">
                  <c:v>17812</c:v>
                </c:pt>
                <c:pt idx="73">
                  <c:v>18065</c:v>
                </c:pt>
                <c:pt idx="74">
                  <c:v>18293</c:v>
                </c:pt>
                <c:pt idx="75">
                  <c:v>18506</c:v>
                </c:pt>
                <c:pt idx="76">
                  <c:v>18735</c:v>
                </c:pt>
                <c:pt idx="77">
                  <c:v>18965</c:v>
                </c:pt>
                <c:pt idx="78">
                  <c:v>19181</c:v>
                </c:pt>
                <c:pt idx="79">
                  <c:v>19408</c:v>
                </c:pt>
                <c:pt idx="80">
                  <c:v>19608</c:v>
                </c:pt>
                <c:pt idx="81">
                  <c:v>19849</c:v>
                </c:pt>
                <c:pt idx="82">
                  <c:v>20077</c:v>
                </c:pt>
                <c:pt idx="83">
                  <c:v>20292</c:v>
                </c:pt>
                <c:pt idx="84">
                  <c:v>20517</c:v>
                </c:pt>
                <c:pt idx="85">
                  <c:v>20743</c:v>
                </c:pt>
                <c:pt idx="86">
                  <c:v>20964</c:v>
                </c:pt>
                <c:pt idx="87">
                  <c:v>21189</c:v>
                </c:pt>
                <c:pt idx="88">
                  <c:v>21388</c:v>
                </c:pt>
                <c:pt idx="89">
                  <c:v>21615</c:v>
                </c:pt>
                <c:pt idx="90">
                  <c:v>21833</c:v>
                </c:pt>
                <c:pt idx="91">
                  <c:v>22062</c:v>
                </c:pt>
                <c:pt idx="92">
                  <c:v>22297</c:v>
                </c:pt>
                <c:pt idx="93">
                  <c:v>22521</c:v>
                </c:pt>
                <c:pt idx="94">
                  <c:v>22779</c:v>
                </c:pt>
                <c:pt idx="95">
                  <c:v>22998</c:v>
                </c:pt>
                <c:pt idx="96">
                  <c:v>23198</c:v>
                </c:pt>
                <c:pt idx="97">
                  <c:v>23418</c:v>
                </c:pt>
                <c:pt idx="98">
                  <c:v>23659</c:v>
                </c:pt>
                <c:pt idx="99">
                  <c:v>23881</c:v>
                </c:pt>
                <c:pt idx="100">
                  <c:v>24136</c:v>
                </c:pt>
                <c:pt idx="101">
                  <c:v>24317</c:v>
                </c:pt>
                <c:pt idx="102">
                  <c:v>24561</c:v>
                </c:pt>
                <c:pt idx="103">
                  <c:v>24773</c:v>
                </c:pt>
                <c:pt idx="104">
                  <c:v>25013</c:v>
                </c:pt>
                <c:pt idx="105">
                  <c:v>25239</c:v>
                </c:pt>
                <c:pt idx="106">
                  <c:v>25449</c:v>
                </c:pt>
                <c:pt idx="107">
                  <c:v>25678</c:v>
                </c:pt>
                <c:pt idx="108">
                  <c:v>25897</c:v>
                </c:pt>
                <c:pt idx="109">
                  <c:v>26127</c:v>
                </c:pt>
                <c:pt idx="110">
                  <c:v>26325</c:v>
                </c:pt>
                <c:pt idx="111">
                  <c:v>26545</c:v>
                </c:pt>
                <c:pt idx="112">
                  <c:v>26750</c:v>
                </c:pt>
                <c:pt idx="113">
                  <c:v>26997</c:v>
                </c:pt>
                <c:pt idx="114">
                  <c:v>27228</c:v>
                </c:pt>
                <c:pt idx="115">
                  <c:v>27481</c:v>
                </c:pt>
                <c:pt idx="116">
                  <c:v>27699</c:v>
                </c:pt>
                <c:pt idx="117">
                  <c:v>27922</c:v>
                </c:pt>
                <c:pt idx="118">
                  <c:v>28144</c:v>
                </c:pt>
                <c:pt idx="119">
                  <c:v>28350</c:v>
                </c:pt>
                <c:pt idx="120">
                  <c:v>28567</c:v>
                </c:pt>
                <c:pt idx="121">
                  <c:v>28774</c:v>
                </c:pt>
                <c:pt idx="122">
                  <c:v>29021</c:v>
                </c:pt>
                <c:pt idx="123">
                  <c:v>29241</c:v>
                </c:pt>
                <c:pt idx="124">
                  <c:v>29455</c:v>
                </c:pt>
                <c:pt idx="125">
                  <c:v>29678</c:v>
                </c:pt>
                <c:pt idx="126">
                  <c:v>29917</c:v>
                </c:pt>
                <c:pt idx="127">
                  <c:v>30191</c:v>
                </c:pt>
                <c:pt idx="128">
                  <c:v>30386</c:v>
                </c:pt>
                <c:pt idx="129">
                  <c:v>30609</c:v>
                </c:pt>
                <c:pt idx="130">
                  <c:v>30818</c:v>
                </c:pt>
                <c:pt idx="131">
                  <c:v>31037</c:v>
                </c:pt>
                <c:pt idx="132">
                  <c:v>31252</c:v>
                </c:pt>
                <c:pt idx="133">
                  <c:v>31474</c:v>
                </c:pt>
                <c:pt idx="134">
                  <c:v>31700</c:v>
                </c:pt>
                <c:pt idx="135">
                  <c:v>31929</c:v>
                </c:pt>
                <c:pt idx="136">
                  <c:v>32167</c:v>
                </c:pt>
                <c:pt idx="137">
                  <c:v>32365</c:v>
                </c:pt>
                <c:pt idx="138">
                  <c:v>32582</c:v>
                </c:pt>
                <c:pt idx="139">
                  <c:v>32788</c:v>
                </c:pt>
                <c:pt idx="140">
                  <c:v>33023</c:v>
                </c:pt>
                <c:pt idx="141">
                  <c:v>33267</c:v>
                </c:pt>
                <c:pt idx="142">
                  <c:v>33477</c:v>
                </c:pt>
                <c:pt idx="143">
                  <c:v>33688</c:v>
                </c:pt>
                <c:pt idx="144">
                  <c:v>33900</c:v>
                </c:pt>
                <c:pt idx="145">
                  <c:v>34147</c:v>
                </c:pt>
                <c:pt idx="146">
                  <c:v>34361</c:v>
                </c:pt>
                <c:pt idx="147">
                  <c:v>34557</c:v>
                </c:pt>
                <c:pt idx="148">
                  <c:v>34774</c:v>
                </c:pt>
                <c:pt idx="149">
                  <c:v>35015</c:v>
                </c:pt>
                <c:pt idx="150">
                  <c:v>35245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23</c:v>
                </c:pt>
                <c:pt idx="22">
                  <c:v>13</c:v>
                </c:pt>
                <c:pt idx="23">
                  <c:v>3</c:v>
                </c:pt>
                <c:pt idx="24">
                  <c:v>3</c:v>
                </c:pt>
                <c:pt idx="25">
                  <c:v>8</c:v>
                </c:pt>
                <c:pt idx="26">
                  <c:v>2</c:v>
                </c:pt>
                <c:pt idx="27">
                  <c:v>3</c:v>
                </c:pt>
                <c:pt idx="28">
                  <c:v>19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42272"/>
        <c:axId val="1044845536"/>
      </c:lineChart>
      <c:catAx>
        <c:axId val="10448422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4484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8455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4484227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>
                <c:formatCode>General</c:formatCode>
                <c:ptCount val="213"/>
                <c:pt idx="0">
                  <c:v>1614</c:v>
                </c:pt>
                <c:pt idx="1">
                  <c:v>1761</c:v>
                </c:pt>
                <c:pt idx="2">
                  <c:v>1897</c:v>
                </c:pt>
                <c:pt idx="3">
                  <c:v>2035</c:v>
                </c:pt>
                <c:pt idx="4">
                  <c:v>2231</c:v>
                </c:pt>
                <c:pt idx="5">
                  <c:v>2412</c:v>
                </c:pt>
                <c:pt idx="6">
                  <c:v>2537</c:v>
                </c:pt>
                <c:pt idx="7">
                  <c:v>2707</c:v>
                </c:pt>
                <c:pt idx="8">
                  <c:v>2871</c:v>
                </c:pt>
                <c:pt idx="9">
                  <c:v>3013</c:v>
                </c:pt>
                <c:pt idx="10">
                  <c:v>3139</c:v>
                </c:pt>
                <c:pt idx="11">
                  <c:v>3300</c:v>
                </c:pt>
                <c:pt idx="12">
                  <c:v>3503</c:v>
                </c:pt>
                <c:pt idx="13">
                  <c:v>3667</c:v>
                </c:pt>
                <c:pt idx="14">
                  <c:v>3800</c:v>
                </c:pt>
                <c:pt idx="15">
                  <c:v>3965</c:v>
                </c:pt>
                <c:pt idx="16">
                  <c:v>4121</c:v>
                </c:pt>
                <c:pt idx="17">
                  <c:v>4260</c:v>
                </c:pt>
                <c:pt idx="18">
                  <c:v>4428</c:v>
                </c:pt>
                <c:pt idx="19">
                  <c:v>4588</c:v>
                </c:pt>
                <c:pt idx="20">
                  <c:v>4762</c:v>
                </c:pt>
                <c:pt idx="21">
                  <c:v>4975</c:v>
                </c:pt>
                <c:pt idx="22">
                  <c:v>5173</c:v>
                </c:pt>
                <c:pt idx="23">
                  <c:v>5345</c:v>
                </c:pt>
                <c:pt idx="24">
                  <c:v>5509</c:v>
                </c:pt>
                <c:pt idx="25">
                  <c:v>5684</c:v>
                </c:pt>
                <c:pt idx="26">
                  <c:v>5847</c:v>
                </c:pt>
                <c:pt idx="27">
                  <c:v>6043</c:v>
                </c:pt>
                <c:pt idx="28">
                  <c:v>6218</c:v>
                </c:pt>
                <c:pt idx="29">
                  <c:v>6358</c:v>
                </c:pt>
                <c:pt idx="30">
                  <c:v>6523</c:v>
                </c:pt>
                <c:pt idx="31">
                  <c:v>6659</c:v>
                </c:pt>
                <c:pt idx="32">
                  <c:v>6795</c:v>
                </c:pt>
                <c:pt idx="33">
                  <c:v>6955</c:v>
                </c:pt>
                <c:pt idx="34">
                  <c:v>7095</c:v>
                </c:pt>
                <c:pt idx="35">
                  <c:v>7227</c:v>
                </c:pt>
                <c:pt idx="36">
                  <c:v>7371</c:v>
                </c:pt>
                <c:pt idx="37">
                  <c:v>7520</c:v>
                </c:pt>
                <c:pt idx="38">
                  <c:v>7695</c:v>
                </c:pt>
                <c:pt idx="39">
                  <c:v>7851</c:v>
                </c:pt>
                <c:pt idx="40">
                  <c:v>8048</c:v>
                </c:pt>
                <c:pt idx="41">
                  <c:v>8190</c:v>
                </c:pt>
                <c:pt idx="42">
                  <c:v>8364</c:v>
                </c:pt>
                <c:pt idx="43">
                  <c:v>8535</c:v>
                </c:pt>
                <c:pt idx="44">
                  <c:v>8698</c:v>
                </c:pt>
                <c:pt idx="45">
                  <c:v>8831</c:v>
                </c:pt>
                <c:pt idx="46">
                  <c:v>8993</c:v>
                </c:pt>
                <c:pt idx="47">
                  <c:v>9123</c:v>
                </c:pt>
                <c:pt idx="48">
                  <c:v>9282</c:v>
                </c:pt>
                <c:pt idx="49">
                  <c:v>9467</c:v>
                </c:pt>
                <c:pt idx="50">
                  <c:v>9600</c:v>
                </c:pt>
                <c:pt idx="51">
                  <c:v>9777</c:v>
                </c:pt>
                <c:pt idx="52">
                  <c:v>9944</c:v>
                </c:pt>
                <c:pt idx="53">
                  <c:v>10104</c:v>
                </c:pt>
                <c:pt idx="54">
                  <c:v>10240</c:v>
                </c:pt>
                <c:pt idx="55">
                  <c:v>10407</c:v>
                </c:pt>
                <c:pt idx="56">
                  <c:v>10574</c:v>
                </c:pt>
                <c:pt idx="57">
                  <c:v>10736</c:v>
                </c:pt>
                <c:pt idx="58">
                  <c:v>10907</c:v>
                </c:pt>
                <c:pt idx="59">
                  <c:v>11064</c:v>
                </c:pt>
                <c:pt idx="60">
                  <c:v>11215</c:v>
                </c:pt>
                <c:pt idx="61">
                  <c:v>11348</c:v>
                </c:pt>
                <c:pt idx="62">
                  <c:v>11519</c:v>
                </c:pt>
                <c:pt idx="63">
                  <c:v>11660</c:v>
                </c:pt>
                <c:pt idx="64">
                  <c:v>11822</c:v>
                </c:pt>
                <c:pt idx="65">
                  <c:v>12002</c:v>
                </c:pt>
                <c:pt idx="66">
                  <c:v>12165</c:v>
                </c:pt>
                <c:pt idx="67">
                  <c:v>12311</c:v>
                </c:pt>
                <c:pt idx="68">
                  <c:v>12451</c:v>
                </c:pt>
                <c:pt idx="69">
                  <c:v>12592</c:v>
                </c:pt>
                <c:pt idx="70">
                  <c:v>12738</c:v>
                </c:pt>
                <c:pt idx="71">
                  <c:v>12902</c:v>
                </c:pt>
                <c:pt idx="72">
                  <c:v>13071</c:v>
                </c:pt>
                <c:pt idx="73">
                  <c:v>13210</c:v>
                </c:pt>
                <c:pt idx="74">
                  <c:v>13370</c:v>
                </c:pt>
                <c:pt idx="75">
                  <c:v>13523</c:v>
                </c:pt>
                <c:pt idx="76">
                  <c:v>13681</c:v>
                </c:pt>
                <c:pt idx="77">
                  <c:v>13840</c:v>
                </c:pt>
                <c:pt idx="78">
                  <c:v>13973</c:v>
                </c:pt>
                <c:pt idx="79">
                  <c:v>14135</c:v>
                </c:pt>
                <c:pt idx="80">
                  <c:v>14282</c:v>
                </c:pt>
                <c:pt idx="81">
                  <c:v>14468</c:v>
                </c:pt>
                <c:pt idx="82">
                  <c:v>14636</c:v>
                </c:pt>
                <c:pt idx="83">
                  <c:v>14794</c:v>
                </c:pt>
                <c:pt idx="84">
                  <c:v>14979</c:v>
                </c:pt>
                <c:pt idx="85">
                  <c:v>15171</c:v>
                </c:pt>
                <c:pt idx="86">
                  <c:v>15313</c:v>
                </c:pt>
                <c:pt idx="87">
                  <c:v>15459</c:v>
                </c:pt>
                <c:pt idx="88">
                  <c:v>15631</c:v>
                </c:pt>
                <c:pt idx="89">
                  <c:v>15785</c:v>
                </c:pt>
                <c:pt idx="90">
                  <c:v>15933</c:v>
                </c:pt>
                <c:pt idx="91">
                  <c:v>16100</c:v>
                </c:pt>
                <c:pt idx="92">
                  <c:v>16251</c:v>
                </c:pt>
                <c:pt idx="93">
                  <c:v>16418</c:v>
                </c:pt>
                <c:pt idx="94">
                  <c:v>16579</c:v>
                </c:pt>
                <c:pt idx="95">
                  <c:v>16720</c:v>
                </c:pt>
                <c:pt idx="96">
                  <c:v>16887</c:v>
                </c:pt>
                <c:pt idx="97">
                  <c:v>17067</c:v>
                </c:pt>
                <c:pt idx="98">
                  <c:v>17231</c:v>
                </c:pt>
                <c:pt idx="99">
                  <c:v>17410</c:v>
                </c:pt>
                <c:pt idx="100">
                  <c:v>17564</c:v>
                </c:pt>
                <c:pt idx="101">
                  <c:v>17725</c:v>
                </c:pt>
                <c:pt idx="102">
                  <c:v>17890</c:v>
                </c:pt>
                <c:pt idx="103">
                  <c:v>18050</c:v>
                </c:pt>
                <c:pt idx="104">
                  <c:v>18204</c:v>
                </c:pt>
                <c:pt idx="105">
                  <c:v>18366</c:v>
                </c:pt>
                <c:pt idx="106">
                  <c:v>18523</c:v>
                </c:pt>
                <c:pt idx="107">
                  <c:v>18698</c:v>
                </c:pt>
                <c:pt idx="108">
                  <c:v>18863</c:v>
                </c:pt>
                <c:pt idx="109">
                  <c:v>18999</c:v>
                </c:pt>
                <c:pt idx="110">
                  <c:v>19164</c:v>
                </c:pt>
                <c:pt idx="111">
                  <c:v>19329</c:v>
                </c:pt>
                <c:pt idx="112">
                  <c:v>19495</c:v>
                </c:pt>
                <c:pt idx="113">
                  <c:v>19645</c:v>
                </c:pt>
                <c:pt idx="114">
                  <c:v>19811</c:v>
                </c:pt>
                <c:pt idx="115">
                  <c:v>19975</c:v>
                </c:pt>
                <c:pt idx="116">
                  <c:v>20118</c:v>
                </c:pt>
                <c:pt idx="117">
                  <c:v>20263</c:v>
                </c:pt>
                <c:pt idx="118">
                  <c:v>20433</c:v>
                </c:pt>
                <c:pt idx="119">
                  <c:v>20590</c:v>
                </c:pt>
                <c:pt idx="120">
                  <c:v>20724</c:v>
                </c:pt>
                <c:pt idx="121">
                  <c:v>20901</c:v>
                </c:pt>
                <c:pt idx="122">
                  <c:v>21058</c:v>
                </c:pt>
                <c:pt idx="123">
                  <c:v>21181</c:v>
                </c:pt>
                <c:pt idx="124">
                  <c:v>21366</c:v>
                </c:pt>
                <c:pt idx="125">
                  <c:v>21516</c:v>
                </c:pt>
                <c:pt idx="126">
                  <c:v>21684</c:v>
                </c:pt>
                <c:pt idx="127">
                  <c:v>21867</c:v>
                </c:pt>
                <c:pt idx="128">
                  <c:v>22005</c:v>
                </c:pt>
                <c:pt idx="129">
                  <c:v>22198</c:v>
                </c:pt>
                <c:pt idx="130">
                  <c:v>22346</c:v>
                </c:pt>
                <c:pt idx="131">
                  <c:v>22507</c:v>
                </c:pt>
                <c:pt idx="132">
                  <c:v>22666</c:v>
                </c:pt>
                <c:pt idx="133">
                  <c:v>22813</c:v>
                </c:pt>
                <c:pt idx="134">
                  <c:v>22965</c:v>
                </c:pt>
                <c:pt idx="135">
                  <c:v>23131</c:v>
                </c:pt>
                <c:pt idx="136">
                  <c:v>23293</c:v>
                </c:pt>
                <c:pt idx="137">
                  <c:v>23482</c:v>
                </c:pt>
                <c:pt idx="138">
                  <c:v>23629</c:v>
                </c:pt>
                <c:pt idx="139">
                  <c:v>23817</c:v>
                </c:pt>
                <c:pt idx="140">
                  <c:v>24010</c:v>
                </c:pt>
                <c:pt idx="141">
                  <c:v>24178</c:v>
                </c:pt>
                <c:pt idx="142">
                  <c:v>24304</c:v>
                </c:pt>
                <c:pt idx="143">
                  <c:v>24460</c:v>
                </c:pt>
                <c:pt idx="144">
                  <c:v>24611</c:v>
                </c:pt>
                <c:pt idx="145">
                  <c:v>24764</c:v>
                </c:pt>
                <c:pt idx="146">
                  <c:v>24906</c:v>
                </c:pt>
                <c:pt idx="147">
                  <c:v>25078</c:v>
                </c:pt>
                <c:pt idx="148">
                  <c:v>25237</c:v>
                </c:pt>
                <c:pt idx="149">
                  <c:v>25388</c:v>
                </c:pt>
                <c:pt idx="150">
                  <c:v>25544</c:v>
                </c:pt>
                <c:pt idx="151">
                  <c:v>25710</c:v>
                </c:pt>
                <c:pt idx="152">
                  <c:v>25874</c:v>
                </c:pt>
                <c:pt idx="153">
                  <c:v>26017</c:v>
                </c:pt>
                <c:pt idx="154">
                  <c:v>26168</c:v>
                </c:pt>
                <c:pt idx="155">
                  <c:v>26330</c:v>
                </c:pt>
                <c:pt idx="156">
                  <c:v>26498</c:v>
                </c:pt>
                <c:pt idx="157">
                  <c:v>26671</c:v>
                </c:pt>
                <c:pt idx="158">
                  <c:v>26806</c:v>
                </c:pt>
                <c:pt idx="159">
                  <c:v>26964</c:v>
                </c:pt>
                <c:pt idx="160">
                  <c:v>27109</c:v>
                </c:pt>
                <c:pt idx="161">
                  <c:v>27282</c:v>
                </c:pt>
                <c:pt idx="162">
                  <c:v>27425</c:v>
                </c:pt>
                <c:pt idx="163">
                  <c:v>27589</c:v>
                </c:pt>
                <c:pt idx="164">
                  <c:v>27740</c:v>
                </c:pt>
                <c:pt idx="165">
                  <c:v>27881</c:v>
                </c:pt>
                <c:pt idx="166">
                  <c:v>28040</c:v>
                </c:pt>
                <c:pt idx="167">
                  <c:v>28181</c:v>
                </c:pt>
                <c:pt idx="168">
                  <c:v>28346</c:v>
                </c:pt>
                <c:pt idx="169">
                  <c:v>28488</c:v>
                </c:pt>
                <c:pt idx="170">
                  <c:v>28651</c:v>
                </c:pt>
                <c:pt idx="171">
                  <c:v>28795</c:v>
                </c:pt>
                <c:pt idx="172">
                  <c:v>28962</c:v>
                </c:pt>
                <c:pt idx="173">
                  <c:v>29125</c:v>
                </c:pt>
                <c:pt idx="174">
                  <c:v>29256</c:v>
                </c:pt>
                <c:pt idx="175">
                  <c:v>29400</c:v>
                </c:pt>
                <c:pt idx="176">
                  <c:v>29576</c:v>
                </c:pt>
                <c:pt idx="177">
                  <c:v>29737</c:v>
                </c:pt>
                <c:pt idx="178">
                  <c:v>29880</c:v>
                </c:pt>
                <c:pt idx="179">
                  <c:v>30098</c:v>
                </c:pt>
                <c:pt idx="180">
                  <c:v>30265</c:v>
                </c:pt>
                <c:pt idx="181">
                  <c:v>30450</c:v>
                </c:pt>
                <c:pt idx="182">
                  <c:v>30603</c:v>
                </c:pt>
                <c:pt idx="183">
                  <c:v>30758</c:v>
                </c:pt>
                <c:pt idx="184">
                  <c:v>30919</c:v>
                </c:pt>
                <c:pt idx="185">
                  <c:v>31080</c:v>
                </c:pt>
                <c:pt idx="186">
                  <c:v>31239</c:v>
                </c:pt>
                <c:pt idx="187">
                  <c:v>31380</c:v>
                </c:pt>
                <c:pt idx="188">
                  <c:v>31559</c:v>
                </c:pt>
                <c:pt idx="189">
                  <c:v>31719</c:v>
                </c:pt>
                <c:pt idx="190">
                  <c:v>31888</c:v>
                </c:pt>
                <c:pt idx="191">
                  <c:v>32077</c:v>
                </c:pt>
                <c:pt idx="192">
                  <c:v>32242</c:v>
                </c:pt>
                <c:pt idx="193">
                  <c:v>32413</c:v>
                </c:pt>
                <c:pt idx="194">
                  <c:v>32561</c:v>
                </c:pt>
                <c:pt idx="195">
                  <c:v>32725</c:v>
                </c:pt>
                <c:pt idx="196">
                  <c:v>32877</c:v>
                </c:pt>
                <c:pt idx="197">
                  <c:v>33102</c:v>
                </c:pt>
                <c:pt idx="198">
                  <c:v>33250</c:v>
                </c:pt>
                <c:pt idx="199">
                  <c:v>33389</c:v>
                </c:pt>
                <c:pt idx="200">
                  <c:v>33565</c:v>
                </c:pt>
                <c:pt idx="201">
                  <c:v>33725</c:v>
                </c:pt>
                <c:pt idx="202">
                  <c:v>33888</c:v>
                </c:pt>
                <c:pt idx="203">
                  <c:v>34057</c:v>
                </c:pt>
                <c:pt idx="204">
                  <c:v>34213</c:v>
                </c:pt>
                <c:pt idx="205">
                  <c:v>34372</c:v>
                </c:pt>
                <c:pt idx="206">
                  <c:v>34523</c:v>
                </c:pt>
                <c:pt idx="207">
                  <c:v>34698</c:v>
                </c:pt>
                <c:pt idx="208">
                  <c:v>34857</c:v>
                </c:pt>
                <c:pt idx="209">
                  <c:v>34988</c:v>
                </c:pt>
                <c:pt idx="210">
                  <c:v>35153</c:v>
                </c:pt>
                <c:pt idx="211">
                  <c:v>35289</c:v>
                </c:pt>
                <c:pt idx="212">
                  <c:v>35426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6.2841796875</c:v>
                </c:pt>
                <c:pt idx="1">
                  <c:v>26.880859375</c:v>
                </c:pt>
                <c:pt idx="2">
                  <c:v>46.310546875</c:v>
                </c:pt>
                <c:pt idx="3">
                  <c:v>63.2587890625</c:v>
                </c:pt>
                <c:pt idx="4">
                  <c:v>63.2568359375</c:v>
                </c:pt>
                <c:pt idx="5">
                  <c:v>63.2568359375</c:v>
                </c:pt>
                <c:pt idx="6">
                  <c:v>79.5107421875</c:v>
                </c:pt>
                <c:pt idx="7">
                  <c:v>79.5087890625</c:v>
                </c:pt>
                <c:pt idx="8">
                  <c:v>79.5087890625</c:v>
                </c:pt>
                <c:pt idx="9">
                  <c:v>79.5322265625</c:v>
                </c:pt>
                <c:pt idx="10">
                  <c:v>79.5380859375</c:v>
                </c:pt>
                <c:pt idx="11">
                  <c:v>79.5439453125</c:v>
                </c:pt>
                <c:pt idx="12">
                  <c:v>79.8017578125</c:v>
                </c:pt>
                <c:pt idx="13">
                  <c:v>80.0302734375</c:v>
                </c:pt>
                <c:pt idx="14">
                  <c:v>80.0302734375</c:v>
                </c:pt>
                <c:pt idx="15">
                  <c:v>80.0302734375</c:v>
                </c:pt>
                <c:pt idx="16">
                  <c:v>80.0419921875</c:v>
                </c:pt>
                <c:pt idx="17">
                  <c:v>80.0419921875</c:v>
                </c:pt>
                <c:pt idx="18">
                  <c:v>80.0419921875</c:v>
                </c:pt>
                <c:pt idx="19">
                  <c:v>80.0556640625</c:v>
                </c:pt>
                <c:pt idx="20">
                  <c:v>80.0537109375</c:v>
                </c:pt>
                <c:pt idx="21">
                  <c:v>80.0537109375</c:v>
                </c:pt>
                <c:pt idx="22">
                  <c:v>80.0595703125</c:v>
                </c:pt>
                <c:pt idx="23">
                  <c:v>80.0576171875</c:v>
                </c:pt>
                <c:pt idx="24">
                  <c:v>80.0732421875</c:v>
                </c:pt>
                <c:pt idx="25">
                  <c:v>80.0751953125</c:v>
                </c:pt>
                <c:pt idx="26">
                  <c:v>80.126953125</c:v>
                </c:pt>
                <c:pt idx="27">
                  <c:v>80.064453125</c:v>
                </c:pt>
                <c:pt idx="28">
                  <c:v>80.3115234375</c:v>
                </c:pt>
                <c:pt idx="29">
                  <c:v>81.8642578125</c:v>
                </c:pt>
                <c:pt idx="30">
                  <c:v>82.23046875</c:v>
                </c:pt>
                <c:pt idx="31">
                  <c:v>83.8251953125</c:v>
                </c:pt>
                <c:pt idx="32">
                  <c:v>85.232421875</c:v>
                </c:pt>
                <c:pt idx="33">
                  <c:v>85.806640625</c:v>
                </c:pt>
                <c:pt idx="34">
                  <c:v>86.279296875</c:v>
                </c:pt>
                <c:pt idx="35">
                  <c:v>86.78515625</c:v>
                </c:pt>
                <c:pt idx="36">
                  <c:v>87.15625</c:v>
                </c:pt>
                <c:pt idx="37">
                  <c:v>87.435546875</c:v>
                </c:pt>
                <c:pt idx="38">
                  <c:v>87.83203125</c:v>
                </c:pt>
                <c:pt idx="39">
                  <c:v>88.228515625</c:v>
                </c:pt>
                <c:pt idx="40">
                  <c:v>88.708984375</c:v>
                </c:pt>
                <c:pt idx="41">
                  <c:v>88.60546875</c:v>
                </c:pt>
                <c:pt idx="42">
                  <c:v>88.734375</c:v>
                </c:pt>
                <c:pt idx="43">
                  <c:v>88.630859375</c:v>
                </c:pt>
                <c:pt idx="44">
                  <c:v>88.630859375</c:v>
                </c:pt>
                <c:pt idx="45">
                  <c:v>88.630859375</c:v>
                </c:pt>
                <c:pt idx="46">
                  <c:v>88.630859375</c:v>
                </c:pt>
                <c:pt idx="47">
                  <c:v>88.630859375</c:v>
                </c:pt>
                <c:pt idx="48">
                  <c:v>88.6083984375</c:v>
                </c:pt>
                <c:pt idx="49">
                  <c:v>89.3212890625</c:v>
                </c:pt>
                <c:pt idx="50">
                  <c:v>89.8759765625</c:v>
                </c:pt>
                <c:pt idx="51">
                  <c:v>89.8759765625</c:v>
                </c:pt>
                <c:pt idx="52">
                  <c:v>89.8759765625</c:v>
                </c:pt>
                <c:pt idx="53">
                  <c:v>89.8759765625</c:v>
                </c:pt>
                <c:pt idx="54">
                  <c:v>89.8759765625</c:v>
                </c:pt>
                <c:pt idx="55">
                  <c:v>89.8759765625</c:v>
                </c:pt>
                <c:pt idx="56">
                  <c:v>89.8759765625</c:v>
                </c:pt>
                <c:pt idx="57">
                  <c:v>89.8759765625</c:v>
                </c:pt>
                <c:pt idx="58">
                  <c:v>89.8759765625</c:v>
                </c:pt>
                <c:pt idx="59">
                  <c:v>89.8759765625</c:v>
                </c:pt>
                <c:pt idx="60">
                  <c:v>89.8759765625</c:v>
                </c:pt>
                <c:pt idx="61">
                  <c:v>89.8759765625</c:v>
                </c:pt>
                <c:pt idx="62">
                  <c:v>89.8759765625</c:v>
                </c:pt>
                <c:pt idx="63">
                  <c:v>89.8759765625</c:v>
                </c:pt>
                <c:pt idx="64">
                  <c:v>89.8759765625</c:v>
                </c:pt>
                <c:pt idx="65">
                  <c:v>89.8994140625</c:v>
                </c:pt>
                <c:pt idx="66">
                  <c:v>89.9189453125</c:v>
                </c:pt>
                <c:pt idx="67">
                  <c:v>89.9521484375</c:v>
                </c:pt>
                <c:pt idx="68">
                  <c:v>89.9267578125</c:v>
                </c:pt>
                <c:pt idx="69">
                  <c:v>89.9599609375</c:v>
                </c:pt>
                <c:pt idx="70">
                  <c:v>89.9345703125</c:v>
                </c:pt>
                <c:pt idx="71">
                  <c:v>89.9345703125</c:v>
                </c:pt>
                <c:pt idx="72">
                  <c:v>89.9189453125</c:v>
                </c:pt>
                <c:pt idx="73">
                  <c:v>88.0009765625</c:v>
                </c:pt>
                <c:pt idx="74">
                  <c:v>88.0009765625</c:v>
                </c:pt>
                <c:pt idx="75">
                  <c:v>88.0009765625</c:v>
                </c:pt>
                <c:pt idx="76">
                  <c:v>88.0009765625</c:v>
                </c:pt>
                <c:pt idx="77">
                  <c:v>88.0009765625</c:v>
                </c:pt>
                <c:pt idx="78">
                  <c:v>88.0009765625</c:v>
                </c:pt>
                <c:pt idx="79">
                  <c:v>88.0009765625</c:v>
                </c:pt>
                <c:pt idx="80">
                  <c:v>88.0009765625</c:v>
                </c:pt>
                <c:pt idx="81">
                  <c:v>88.0009765625</c:v>
                </c:pt>
                <c:pt idx="82">
                  <c:v>88.0009765625</c:v>
                </c:pt>
                <c:pt idx="83">
                  <c:v>88.0009765625</c:v>
                </c:pt>
                <c:pt idx="84">
                  <c:v>88.0009765625</c:v>
                </c:pt>
                <c:pt idx="85">
                  <c:v>104.2666015625</c:v>
                </c:pt>
                <c:pt idx="86">
                  <c:v>71.7490234375</c:v>
                </c:pt>
                <c:pt idx="87">
                  <c:v>71.7490234375</c:v>
                </c:pt>
                <c:pt idx="88">
                  <c:v>71.7490234375</c:v>
                </c:pt>
                <c:pt idx="89">
                  <c:v>71.7490234375</c:v>
                </c:pt>
                <c:pt idx="90">
                  <c:v>71.7490234375</c:v>
                </c:pt>
                <c:pt idx="91">
                  <c:v>71.7490234375</c:v>
                </c:pt>
                <c:pt idx="92">
                  <c:v>71.7490234375</c:v>
                </c:pt>
                <c:pt idx="93">
                  <c:v>71.7490234375</c:v>
                </c:pt>
                <c:pt idx="94">
                  <c:v>71.7490234375</c:v>
                </c:pt>
                <c:pt idx="95">
                  <c:v>71.7490234375</c:v>
                </c:pt>
                <c:pt idx="96">
                  <c:v>88.2294921875</c:v>
                </c:pt>
                <c:pt idx="97">
                  <c:v>88.5048828125</c:v>
                </c:pt>
                <c:pt idx="98">
                  <c:v>88.5634765625</c:v>
                </c:pt>
                <c:pt idx="99">
                  <c:v>88.5634765625</c:v>
                </c:pt>
                <c:pt idx="100">
                  <c:v>88.5634765625</c:v>
                </c:pt>
                <c:pt idx="101">
                  <c:v>88.5634765625</c:v>
                </c:pt>
                <c:pt idx="102">
                  <c:v>88.5634765625</c:v>
                </c:pt>
                <c:pt idx="103">
                  <c:v>88.5673828125</c:v>
                </c:pt>
                <c:pt idx="104">
                  <c:v>71.5166015625</c:v>
                </c:pt>
                <c:pt idx="105">
                  <c:v>71.5166015625</c:v>
                </c:pt>
                <c:pt idx="106">
                  <c:v>71.5166015625</c:v>
                </c:pt>
                <c:pt idx="107">
                  <c:v>87.8056640625</c:v>
                </c:pt>
                <c:pt idx="108">
                  <c:v>87.8056640625</c:v>
                </c:pt>
                <c:pt idx="109">
                  <c:v>87.8056640625</c:v>
                </c:pt>
                <c:pt idx="110">
                  <c:v>87.8251953125</c:v>
                </c:pt>
                <c:pt idx="111">
                  <c:v>87.8369140625</c:v>
                </c:pt>
                <c:pt idx="112">
                  <c:v>87.8369140625</c:v>
                </c:pt>
                <c:pt idx="113">
                  <c:v>87.8369140625</c:v>
                </c:pt>
                <c:pt idx="114">
                  <c:v>87.8818359375</c:v>
                </c:pt>
                <c:pt idx="115">
                  <c:v>87.9404296875</c:v>
                </c:pt>
                <c:pt idx="116">
                  <c:v>87.9521484375</c:v>
                </c:pt>
                <c:pt idx="117">
                  <c:v>87.9501953125</c:v>
                </c:pt>
                <c:pt idx="118">
                  <c:v>87.9501953125</c:v>
                </c:pt>
                <c:pt idx="119">
                  <c:v>87.9501953125</c:v>
                </c:pt>
                <c:pt idx="120">
                  <c:v>87.9560546875</c:v>
                </c:pt>
                <c:pt idx="121">
                  <c:v>87.9638671875</c:v>
                </c:pt>
                <c:pt idx="122">
                  <c:v>88.7841796875</c:v>
                </c:pt>
                <c:pt idx="123">
                  <c:v>88.7841796875</c:v>
                </c:pt>
                <c:pt idx="124">
                  <c:v>88.7841796875</c:v>
                </c:pt>
                <c:pt idx="125">
                  <c:v>88.7841796875</c:v>
                </c:pt>
                <c:pt idx="126">
                  <c:v>88.7841796875</c:v>
                </c:pt>
                <c:pt idx="127">
                  <c:v>88.7841796875</c:v>
                </c:pt>
                <c:pt idx="128">
                  <c:v>88.7841796875</c:v>
                </c:pt>
                <c:pt idx="129">
                  <c:v>88.7841796875</c:v>
                </c:pt>
                <c:pt idx="130">
                  <c:v>88.7841796875</c:v>
                </c:pt>
                <c:pt idx="131">
                  <c:v>88.7841796875</c:v>
                </c:pt>
                <c:pt idx="132">
                  <c:v>88.8037109375</c:v>
                </c:pt>
                <c:pt idx="133">
                  <c:v>88.8212890625</c:v>
                </c:pt>
                <c:pt idx="134">
                  <c:v>88.8349609375</c:v>
                </c:pt>
                <c:pt idx="135">
                  <c:v>88.8349609375</c:v>
                </c:pt>
                <c:pt idx="136">
                  <c:v>88.8349609375</c:v>
                </c:pt>
                <c:pt idx="137">
                  <c:v>88.8349609375</c:v>
                </c:pt>
                <c:pt idx="138">
                  <c:v>88.8349609375</c:v>
                </c:pt>
                <c:pt idx="139">
                  <c:v>88.8349609375</c:v>
                </c:pt>
                <c:pt idx="140">
                  <c:v>88.8388671875</c:v>
                </c:pt>
                <c:pt idx="141">
                  <c:v>89.3154296875</c:v>
                </c:pt>
                <c:pt idx="142">
                  <c:v>89.6650390625</c:v>
                </c:pt>
                <c:pt idx="143">
                  <c:v>89.6650390625</c:v>
                </c:pt>
                <c:pt idx="144">
                  <c:v>89.6650390625</c:v>
                </c:pt>
                <c:pt idx="145">
                  <c:v>89.6650390625</c:v>
                </c:pt>
                <c:pt idx="146">
                  <c:v>89.6650390625</c:v>
                </c:pt>
                <c:pt idx="147">
                  <c:v>89.6650390625</c:v>
                </c:pt>
                <c:pt idx="148">
                  <c:v>89.6650390625</c:v>
                </c:pt>
                <c:pt idx="149">
                  <c:v>89.6650390625</c:v>
                </c:pt>
                <c:pt idx="150">
                  <c:v>89.6650390625</c:v>
                </c:pt>
                <c:pt idx="151">
                  <c:v>89.6650390625</c:v>
                </c:pt>
                <c:pt idx="152">
                  <c:v>89.6650390625</c:v>
                </c:pt>
                <c:pt idx="153">
                  <c:v>89.6650390625</c:v>
                </c:pt>
                <c:pt idx="154">
                  <c:v>89.6650390625</c:v>
                </c:pt>
                <c:pt idx="155">
                  <c:v>89.6650390625</c:v>
                </c:pt>
                <c:pt idx="156">
                  <c:v>89.6650390625</c:v>
                </c:pt>
                <c:pt idx="157">
                  <c:v>89.6650390625</c:v>
                </c:pt>
                <c:pt idx="158">
                  <c:v>89.6650390625</c:v>
                </c:pt>
                <c:pt idx="159">
                  <c:v>89.6650390625</c:v>
                </c:pt>
                <c:pt idx="160">
                  <c:v>89.7490234375</c:v>
                </c:pt>
                <c:pt idx="161">
                  <c:v>89.8271484375</c:v>
                </c:pt>
                <c:pt idx="162">
                  <c:v>89.8701171875</c:v>
                </c:pt>
                <c:pt idx="163">
                  <c:v>89.8720703125</c:v>
                </c:pt>
                <c:pt idx="164">
                  <c:v>89.8779296875</c:v>
                </c:pt>
                <c:pt idx="165">
                  <c:v>89.8779296875</c:v>
                </c:pt>
                <c:pt idx="166">
                  <c:v>89.8779296875</c:v>
                </c:pt>
                <c:pt idx="167">
                  <c:v>89.8779296875</c:v>
                </c:pt>
                <c:pt idx="168">
                  <c:v>89.8779296875</c:v>
                </c:pt>
                <c:pt idx="169">
                  <c:v>89.8779296875</c:v>
                </c:pt>
                <c:pt idx="170">
                  <c:v>89.8779296875</c:v>
                </c:pt>
                <c:pt idx="171">
                  <c:v>89.8779296875</c:v>
                </c:pt>
                <c:pt idx="172">
                  <c:v>89.8779296875</c:v>
                </c:pt>
                <c:pt idx="173">
                  <c:v>89.8779296875</c:v>
                </c:pt>
                <c:pt idx="174">
                  <c:v>89.8779296875</c:v>
                </c:pt>
                <c:pt idx="175">
                  <c:v>89.8779296875</c:v>
                </c:pt>
                <c:pt idx="176">
                  <c:v>89.8779296875</c:v>
                </c:pt>
                <c:pt idx="177">
                  <c:v>89.8779296875</c:v>
                </c:pt>
                <c:pt idx="178">
                  <c:v>89.8779296875</c:v>
                </c:pt>
                <c:pt idx="179">
                  <c:v>89.8779296875</c:v>
                </c:pt>
                <c:pt idx="180">
                  <c:v>73.6826171875</c:v>
                </c:pt>
                <c:pt idx="181">
                  <c:v>73.6650390625</c:v>
                </c:pt>
                <c:pt idx="182">
                  <c:v>73.6650390625</c:v>
                </c:pt>
                <c:pt idx="183">
                  <c:v>73.6650390625</c:v>
                </c:pt>
                <c:pt idx="184">
                  <c:v>73.6650390625</c:v>
                </c:pt>
                <c:pt idx="185">
                  <c:v>73.6650390625</c:v>
                </c:pt>
                <c:pt idx="186">
                  <c:v>73.6650390625</c:v>
                </c:pt>
                <c:pt idx="187">
                  <c:v>73.6650390625</c:v>
                </c:pt>
                <c:pt idx="188">
                  <c:v>73.6650390625</c:v>
                </c:pt>
                <c:pt idx="189">
                  <c:v>73.6650390625</c:v>
                </c:pt>
                <c:pt idx="190">
                  <c:v>89.9658203125</c:v>
                </c:pt>
                <c:pt idx="191">
                  <c:v>90.0205078125</c:v>
                </c:pt>
                <c:pt idx="192">
                  <c:v>90.0283203125</c:v>
                </c:pt>
                <c:pt idx="193">
                  <c:v>90.0283203125</c:v>
                </c:pt>
                <c:pt idx="194">
                  <c:v>90.0283203125</c:v>
                </c:pt>
                <c:pt idx="195">
                  <c:v>90.0283203125</c:v>
                </c:pt>
                <c:pt idx="196">
                  <c:v>90.0283203125</c:v>
                </c:pt>
                <c:pt idx="197">
                  <c:v>73.8095703125</c:v>
                </c:pt>
                <c:pt idx="198">
                  <c:v>73.5244140625</c:v>
                </c:pt>
                <c:pt idx="199">
                  <c:v>73.5244140625</c:v>
                </c:pt>
                <c:pt idx="200">
                  <c:v>89.7978515625</c:v>
                </c:pt>
                <c:pt idx="201">
                  <c:v>89.8349609375</c:v>
                </c:pt>
                <c:pt idx="202">
                  <c:v>89.8349609375</c:v>
                </c:pt>
                <c:pt idx="203">
                  <c:v>89.8427734375</c:v>
                </c:pt>
                <c:pt idx="204">
                  <c:v>89.8701171875</c:v>
                </c:pt>
                <c:pt idx="205">
                  <c:v>89.8701171875</c:v>
                </c:pt>
                <c:pt idx="206">
                  <c:v>89.8701171875</c:v>
                </c:pt>
                <c:pt idx="207">
                  <c:v>89.8857421875</c:v>
                </c:pt>
                <c:pt idx="208">
                  <c:v>89.9423828125</c:v>
                </c:pt>
                <c:pt idx="209">
                  <c:v>89.9970703125</c:v>
                </c:pt>
                <c:pt idx="210">
                  <c:v>90.0009765625</c:v>
                </c:pt>
                <c:pt idx="211">
                  <c:v>90.0009765625</c:v>
                </c:pt>
                <c:pt idx="212">
                  <c:v>90.0009765625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88304"/>
        <c:axId val="1118893200"/>
      </c:lineChart>
      <c:catAx>
        <c:axId val="11188883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89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9320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188883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4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1561</f>
        <v>1561</v>
      </c>
      <c r="B2" s="1">
        <f>0</f>
        <v>0</v>
      </c>
      <c r="C2" s="1">
        <f>1614</f>
        <v>1614</v>
      </c>
      <c r="D2" s="1">
        <f>6435</f>
        <v>6435</v>
      </c>
      <c r="E2" s="1">
        <f>6.2841796875</f>
        <v>6.2841796875</v>
      </c>
      <c r="G2" s="1">
        <f>223</f>
        <v>223</v>
      </c>
    </row>
    <row r="3" spans="1:10" x14ac:dyDescent="0.25">
      <c r="A3" s="1">
        <f>1799</f>
        <v>1799</v>
      </c>
      <c r="B3" s="1">
        <f>19</f>
        <v>19</v>
      </c>
      <c r="C3" s="1">
        <f>1761</f>
        <v>1761</v>
      </c>
      <c r="D3" s="1">
        <f>27526</f>
        <v>27526</v>
      </c>
      <c r="E3" s="1">
        <f>26.880859375</f>
        <v>26.880859375</v>
      </c>
    </row>
    <row r="4" spans="1:10" x14ac:dyDescent="0.25">
      <c r="A4" s="1">
        <f>2015</f>
        <v>2015</v>
      </c>
      <c r="B4" s="1">
        <f>0</f>
        <v>0</v>
      </c>
      <c r="C4" s="1">
        <f>1897</f>
        <v>1897</v>
      </c>
      <c r="D4" s="1">
        <f>47422</f>
        <v>47422</v>
      </c>
      <c r="E4" s="1">
        <f>46.310546875</f>
        <v>46.310546875</v>
      </c>
      <c r="G4" s="1" t="s">
        <v>5</v>
      </c>
    </row>
    <row r="5" spans="1:10" x14ac:dyDescent="0.25">
      <c r="A5" s="1">
        <f>2231</f>
        <v>2231</v>
      </c>
      <c r="B5" s="1">
        <f>0</f>
        <v>0</v>
      </c>
      <c r="C5" s="1">
        <f>2035</f>
        <v>2035</v>
      </c>
      <c r="D5" s="1">
        <f>64777</f>
        <v>64777</v>
      </c>
      <c r="E5" s="1">
        <f>63.2587890625</f>
        <v>63.2587890625</v>
      </c>
      <c r="G5" s="1">
        <f>158</f>
        <v>158</v>
      </c>
    </row>
    <row r="6" spans="1:10" x14ac:dyDescent="0.25">
      <c r="A6" s="1">
        <f>2484</f>
        <v>2484</v>
      </c>
      <c r="B6" s="1">
        <f>3</f>
        <v>3</v>
      </c>
      <c r="C6" s="1">
        <f>2231</f>
        <v>2231</v>
      </c>
      <c r="D6" s="1">
        <f>64775</f>
        <v>64775</v>
      </c>
      <c r="E6" s="1">
        <f>63.2568359375</f>
        <v>63.2568359375</v>
      </c>
    </row>
    <row r="7" spans="1:10" x14ac:dyDescent="0.25">
      <c r="A7" s="1">
        <f>2716</f>
        <v>2716</v>
      </c>
      <c r="B7" s="1">
        <f>0</f>
        <v>0</v>
      </c>
      <c r="C7" s="1">
        <f>2412</f>
        <v>2412</v>
      </c>
      <c r="D7" s="1">
        <f>64775</f>
        <v>64775</v>
      </c>
      <c r="E7" s="1">
        <f>63.2568359375</f>
        <v>63.2568359375</v>
      </c>
    </row>
    <row r="8" spans="1:10" x14ac:dyDescent="0.25">
      <c r="A8" s="1">
        <f>2914</f>
        <v>2914</v>
      </c>
      <c r="B8" s="1">
        <f>0</f>
        <v>0</v>
      </c>
      <c r="C8" s="1">
        <f>2537</f>
        <v>2537</v>
      </c>
      <c r="D8" s="1">
        <f>81419</f>
        <v>81419</v>
      </c>
      <c r="E8" s="1">
        <f>79.5107421875</f>
        <v>79.5107421875</v>
      </c>
    </row>
    <row r="9" spans="1:10" x14ac:dyDescent="0.25">
      <c r="A9" s="1">
        <f>3128</f>
        <v>3128</v>
      </c>
      <c r="B9" s="1">
        <f>0</f>
        <v>0</v>
      </c>
      <c r="C9" s="1">
        <f>2707</f>
        <v>2707</v>
      </c>
      <c r="D9" s="1">
        <f>81417</f>
        <v>81417</v>
      </c>
      <c r="E9" s="1">
        <f>79.5087890625</f>
        <v>79.5087890625</v>
      </c>
    </row>
    <row r="10" spans="1:10" x14ac:dyDescent="0.25">
      <c r="A10" s="1">
        <f>3351</f>
        <v>3351</v>
      </c>
      <c r="B10" s="1">
        <f>5</f>
        <v>5</v>
      </c>
      <c r="C10" s="1">
        <f>2871</f>
        <v>2871</v>
      </c>
      <c r="D10" s="1">
        <f>81417</f>
        <v>81417</v>
      </c>
      <c r="E10" s="1">
        <f>79.5087890625</f>
        <v>79.5087890625</v>
      </c>
    </row>
    <row r="11" spans="1:10" x14ac:dyDescent="0.25">
      <c r="A11" s="1">
        <f>3578</f>
        <v>3578</v>
      </c>
      <c r="B11" s="1">
        <f>2</f>
        <v>2</v>
      </c>
      <c r="C11" s="1">
        <f>3013</f>
        <v>3013</v>
      </c>
      <c r="D11" s="1">
        <f>81441</f>
        <v>81441</v>
      </c>
      <c r="E11" s="1">
        <f>79.5322265625</f>
        <v>79.5322265625</v>
      </c>
    </row>
    <row r="12" spans="1:10" x14ac:dyDescent="0.25">
      <c r="A12" s="1">
        <f>3800</f>
        <v>3800</v>
      </c>
      <c r="B12" s="1">
        <f>0</f>
        <v>0</v>
      </c>
      <c r="C12" s="1">
        <f>3139</f>
        <v>3139</v>
      </c>
      <c r="D12" s="1">
        <f>81447</f>
        <v>81447</v>
      </c>
      <c r="E12" s="1">
        <f>79.5380859375</f>
        <v>79.5380859375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4040</f>
        <v>4040</v>
      </c>
      <c r="B13" s="1">
        <f>0</f>
        <v>0</v>
      </c>
      <c r="C13" s="1">
        <f>3300</f>
        <v>3300</v>
      </c>
      <c r="D13" s="1">
        <f>81453</f>
        <v>81453</v>
      </c>
      <c r="E13" s="1">
        <f>79.5439453125</f>
        <v>79.5439453125</v>
      </c>
      <c r="H13" s="1">
        <f>AVERAGE(E8:E17)</f>
        <v>79.703515624999994</v>
      </c>
      <c r="I13" s="1">
        <f>MAX(E2:E523)</f>
        <v>104.2666015625</v>
      </c>
      <c r="J13" s="1">
        <v>89.23</v>
      </c>
    </row>
    <row r="14" spans="1:10" x14ac:dyDescent="0.25">
      <c r="A14" s="1">
        <f>4251</f>
        <v>4251</v>
      </c>
      <c r="B14" s="1">
        <f>0</f>
        <v>0</v>
      </c>
      <c r="C14" s="1">
        <f>3503</f>
        <v>3503</v>
      </c>
      <c r="D14" s="1">
        <f>81717</f>
        <v>81717</v>
      </c>
      <c r="E14" s="1">
        <f>79.8017578125</f>
        <v>79.8017578125</v>
      </c>
    </row>
    <row r="15" spans="1:10" x14ac:dyDescent="0.25">
      <c r="A15" s="1">
        <f>4550</f>
        <v>4550</v>
      </c>
      <c r="B15" s="1">
        <f>2</f>
        <v>2</v>
      </c>
      <c r="C15" s="1">
        <f>3667</f>
        <v>3667</v>
      </c>
      <c r="D15" s="1">
        <f>81951</f>
        <v>81951</v>
      </c>
      <c r="E15" s="1">
        <f>80.0302734375</f>
        <v>80.0302734375</v>
      </c>
    </row>
    <row r="16" spans="1:10" x14ac:dyDescent="0.25">
      <c r="A16" s="1">
        <f>4779</f>
        <v>4779</v>
      </c>
      <c r="B16" s="1">
        <f>0</f>
        <v>0</v>
      </c>
      <c r="C16" s="1">
        <f>3800</f>
        <v>3800</v>
      </c>
      <c r="D16" s="1">
        <f>81951</f>
        <v>81951</v>
      </c>
      <c r="E16" s="1">
        <f>80.0302734375</f>
        <v>80.0302734375</v>
      </c>
    </row>
    <row r="17" spans="1:5" x14ac:dyDescent="0.25">
      <c r="A17" s="1">
        <f>5073</f>
        <v>5073</v>
      </c>
      <c r="B17" s="1">
        <f>0</f>
        <v>0</v>
      </c>
      <c r="C17" s="1">
        <f>3965</f>
        <v>3965</v>
      </c>
      <c r="D17" s="1">
        <f>81951</f>
        <v>81951</v>
      </c>
      <c r="E17" s="1">
        <f>80.0302734375</f>
        <v>80.0302734375</v>
      </c>
    </row>
    <row r="18" spans="1:5" x14ac:dyDescent="0.25">
      <c r="A18" s="1">
        <f>5346</f>
        <v>5346</v>
      </c>
      <c r="B18" s="1">
        <f>0</f>
        <v>0</v>
      </c>
      <c r="C18" s="1">
        <f>4121</f>
        <v>4121</v>
      </c>
      <c r="D18" s="1">
        <f>81963</f>
        <v>81963</v>
      </c>
      <c r="E18" s="1">
        <f>80.0419921875</f>
        <v>80.0419921875</v>
      </c>
    </row>
    <row r="19" spans="1:5" x14ac:dyDescent="0.25">
      <c r="A19" s="1">
        <f>5616</f>
        <v>5616</v>
      </c>
      <c r="B19" s="1">
        <f>0</f>
        <v>0</v>
      </c>
      <c r="C19" s="1">
        <f>4260</f>
        <v>4260</v>
      </c>
      <c r="D19" s="1">
        <f>81963</f>
        <v>81963</v>
      </c>
      <c r="E19" s="1">
        <f>80.0419921875</f>
        <v>80.0419921875</v>
      </c>
    </row>
    <row r="20" spans="1:5" x14ac:dyDescent="0.25">
      <c r="A20" s="1">
        <f>5850</f>
        <v>5850</v>
      </c>
      <c r="B20" s="1">
        <f>0</f>
        <v>0</v>
      </c>
      <c r="C20" s="1">
        <f>4428</f>
        <v>4428</v>
      </c>
      <c r="D20" s="1">
        <f>81963</f>
        <v>81963</v>
      </c>
      <c r="E20" s="1">
        <f>80.0419921875</f>
        <v>80.0419921875</v>
      </c>
    </row>
    <row r="21" spans="1:5" x14ac:dyDescent="0.25">
      <c r="A21" s="1">
        <f>6079</f>
        <v>6079</v>
      </c>
      <c r="B21" s="1">
        <f>0</f>
        <v>0</v>
      </c>
      <c r="C21" s="1">
        <f>4588</f>
        <v>4588</v>
      </c>
      <c r="D21" s="1">
        <f>81977</f>
        <v>81977</v>
      </c>
      <c r="E21" s="1">
        <f>80.0556640625</f>
        <v>80.0556640625</v>
      </c>
    </row>
    <row r="22" spans="1:5" x14ac:dyDescent="0.25">
      <c r="A22" s="1">
        <f>6309</f>
        <v>6309</v>
      </c>
      <c r="B22" s="1">
        <f>7</f>
        <v>7</v>
      </c>
      <c r="C22" s="1">
        <f>4762</f>
        <v>4762</v>
      </c>
      <c r="D22" s="1">
        <f>81975</f>
        <v>81975</v>
      </c>
      <c r="E22" s="1">
        <f>80.0537109375</f>
        <v>80.0537109375</v>
      </c>
    </row>
    <row r="23" spans="1:5" x14ac:dyDescent="0.25">
      <c r="A23" s="1">
        <f>6548</f>
        <v>6548</v>
      </c>
      <c r="B23" s="1">
        <f>23</f>
        <v>23</v>
      </c>
      <c r="C23" s="1">
        <f>4975</f>
        <v>4975</v>
      </c>
      <c r="D23" s="1">
        <f>81975</f>
        <v>81975</v>
      </c>
      <c r="E23" s="1">
        <f>80.0537109375</f>
        <v>80.0537109375</v>
      </c>
    </row>
    <row r="24" spans="1:5" x14ac:dyDescent="0.25">
      <c r="A24" s="1">
        <f>6784</f>
        <v>6784</v>
      </c>
      <c r="B24" s="1">
        <f>13</f>
        <v>13</v>
      </c>
      <c r="C24" s="1">
        <f>5173</f>
        <v>5173</v>
      </c>
      <c r="D24" s="1">
        <f>81981</f>
        <v>81981</v>
      </c>
      <c r="E24" s="1">
        <f>80.0595703125</f>
        <v>80.0595703125</v>
      </c>
    </row>
    <row r="25" spans="1:5" x14ac:dyDescent="0.25">
      <c r="A25" s="1">
        <f>6990</f>
        <v>6990</v>
      </c>
      <c r="B25" s="1">
        <f>3</f>
        <v>3</v>
      </c>
      <c r="C25" s="1">
        <f>5345</f>
        <v>5345</v>
      </c>
      <c r="D25" s="1">
        <f>81979</f>
        <v>81979</v>
      </c>
      <c r="E25" s="1">
        <f>80.0576171875</f>
        <v>80.0576171875</v>
      </c>
    </row>
    <row r="26" spans="1:5" x14ac:dyDescent="0.25">
      <c r="A26" s="1">
        <f>7197</f>
        <v>7197</v>
      </c>
      <c r="B26" s="1">
        <f>3</f>
        <v>3</v>
      </c>
      <c r="C26" s="1">
        <f>5509</f>
        <v>5509</v>
      </c>
      <c r="D26" s="1">
        <f>81995</f>
        <v>81995</v>
      </c>
      <c r="E26" s="1">
        <f>80.0732421875</f>
        <v>80.0732421875</v>
      </c>
    </row>
    <row r="27" spans="1:5" x14ac:dyDescent="0.25">
      <c r="A27" s="1">
        <f>7420</f>
        <v>7420</v>
      </c>
      <c r="B27" s="1">
        <f>8</f>
        <v>8</v>
      </c>
      <c r="C27" s="1">
        <f>5684</f>
        <v>5684</v>
      </c>
      <c r="D27" s="1">
        <f>81997</f>
        <v>81997</v>
      </c>
      <c r="E27" s="1">
        <f>80.0751953125</f>
        <v>80.0751953125</v>
      </c>
    </row>
    <row r="28" spans="1:5" x14ac:dyDescent="0.25">
      <c r="A28" s="1">
        <f>7646</f>
        <v>7646</v>
      </c>
      <c r="B28" s="1">
        <f>2</f>
        <v>2</v>
      </c>
      <c r="C28" s="1">
        <f>5847</f>
        <v>5847</v>
      </c>
      <c r="D28" s="1">
        <f>82050</f>
        <v>82050</v>
      </c>
      <c r="E28" s="1">
        <f>80.126953125</f>
        <v>80.126953125</v>
      </c>
    </row>
    <row r="29" spans="1:5" x14ac:dyDescent="0.25">
      <c r="A29" s="1">
        <f>7855</f>
        <v>7855</v>
      </c>
      <c r="B29" s="1">
        <f>3</f>
        <v>3</v>
      </c>
      <c r="C29" s="1">
        <f>6043</f>
        <v>6043</v>
      </c>
      <c r="D29" s="1">
        <f>81986</f>
        <v>81986</v>
      </c>
      <c r="E29" s="1">
        <f>80.064453125</f>
        <v>80.064453125</v>
      </c>
    </row>
    <row r="30" spans="1:5" x14ac:dyDescent="0.25">
      <c r="A30" s="1">
        <f>8090</f>
        <v>8090</v>
      </c>
      <c r="B30" s="1">
        <f>19</f>
        <v>19</v>
      </c>
      <c r="C30" s="1">
        <f>6218</f>
        <v>6218</v>
      </c>
      <c r="D30" s="1">
        <f>82239</f>
        <v>82239</v>
      </c>
      <c r="E30" s="1">
        <f>80.3115234375</f>
        <v>80.3115234375</v>
      </c>
    </row>
    <row r="31" spans="1:5" x14ac:dyDescent="0.25">
      <c r="A31" s="1">
        <f>8327</f>
        <v>8327</v>
      </c>
      <c r="B31" s="1">
        <f>5</f>
        <v>5</v>
      </c>
      <c r="C31" s="1">
        <f>6358</f>
        <v>6358</v>
      </c>
      <c r="D31" s="1">
        <f>83829</f>
        <v>83829</v>
      </c>
      <c r="E31" s="1">
        <f>81.8642578125</f>
        <v>81.8642578125</v>
      </c>
    </row>
    <row r="32" spans="1:5" x14ac:dyDescent="0.25">
      <c r="A32" s="1">
        <f>8569</f>
        <v>8569</v>
      </c>
      <c r="B32" s="1">
        <f>0</f>
        <v>0</v>
      </c>
      <c r="C32" s="1">
        <f>6523</f>
        <v>6523</v>
      </c>
      <c r="D32" s="1">
        <f>84204</f>
        <v>84204</v>
      </c>
      <c r="E32" s="1">
        <f>82.23046875</f>
        <v>82.23046875</v>
      </c>
    </row>
    <row r="33" spans="1:5" x14ac:dyDescent="0.25">
      <c r="A33" s="1">
        <f>8806</f>
        <v>8806</v>
      </c>
      <c r="B33" s="1">
        <f>0</f>
        <v>0</v>
      </c>
      <c r="C33" s="1">
        <f>6659</f>
        <v>6659</v>
      </c>
      <c r="D33" s="1">
        <f>85837</f>
        <v>85837</v>
      </c>
      <c r="E33" s="1">
        <f>83.8251953125</f>
        <v>83.8251953125</v>
      </c>
    </row>
    <row r="34" spans="1:5" x14ac:dyDescent="0.25">
      <c r="A34" s="1">
        <f>9014</f>
        <v>9014</v>
      </c>
      <c r="B34" s="1">
        <f>0</f>
        <v>0</v>
      </c>
      <c r="C34" s="1">
        <f>6795</f>
        <v>6795</v>
      </c>
      <c r="D34" s="1">
        <f>87278</f>
        <v>87278</v>
      </c>
      <c r="E34" s="1">
        <f>85.232421875</f>
        <v>85.232421875</v>
      </c>
    </row>
    <row r="35" spans="1:5" x14ac:dyDescent="0.25">
      <c r="A35" s="1">
        <f>9217</f>
        <v>9217</v>
      </c>
      <c r="B35" s="1">
        <f>0</f>
        <v>0</v>
      </c>
      <c r="C35" s="1">
        <f>6955</f>
        <v>6955</v>
      </c>
      <c r="D35" s="1">
        <f>87866</f>
        <v>87866</v>
      </c>
      <c r="E35" s="1">
        <f>85.806640625</f>
        <v>85.806640625</v>
      </c>
    </row>
    <row r="36" spans="1:5" x14ac:dyDescent="0.25">
      <c r="A36" s="1">
        <f>9453</f>
        <v>9453</v>
      </c>
      <c r="B36" s="1">
        <f>18</f>
        <v>18</v>
      </c>
      <c r="C36" s="1">
        <f>7095</f>
        <v>7095</v>
      </c>
      <c r="D36" s="1">
        <f>88350</f>
        <v>88350</v>
      </c>
      <c r="E36" s="1">
        <f>86.279296875</f>
        <v>86.279296875</v>
      </c>
    </row>
    <row r="37" spans="1:5" x14ac:dyDescent="0.25">
      <c r="A37" s="1">
        <f>9662</f>
        <v>9662</v>
      </c>
      <c r="B37" s="1">
        <f t="shared" ref="B37:B47" si="0">0</f>
        <v>0</v>
      </c>
      <c r="C37" s="1">
        <f>7227</f>
        <v>7227</v>
      </c>
      <c r="D37" s="1">
        <f>88868</f>
        <v>88868</v>
      </c>
      <c r="E37" s="1">
        <f>86.78515625</f>
        <v>86.78515625</v>
      </c>
    </row>
    <row r="38" spans="1:5" x14ac:dyDescent="0.25">
      <c r="A38" s="1">
        <f>9888</f>
        <v>9888</v>
      </c>
      <c r="B38" s="1">
        <f t="shared" si="0"/>
        <v>0</v>
      </c>
      <c r="C38" s="1">
        <f>7371</f>
        <v>7371</v>
      </c>
      <c r="D38" s="1">
        <f>89248</f>
        <v>89248</v>
      </c>
      <c r="E38" s="1">
        <f>87.15625</f>
        <v>87.15625</v>
      </c>
    </row>
    <row r="39" spans="1:5" x14ac:dyDescent="0.25">
      <c r="A39" s="1">
        <f>10107</f>
        <v>10107</v>
      </c>
      <c r="B39" s="1">
        <f t="shared" si="0"/>
        <v>0</v>
      </c>
      <c r="C39" s="1">
        <f>7520</f>
        <v>7520</v>
      </c>
      <c r="D39" s="1">
        <f>89534</f>
        <v>89534</v>
      </c>
      <c r="E39" s="1">
        <f>87.435546875</f>
        <v>87.435546875</v>
      </c>
    </row>
    <row r="40" spans="1:5" x14ac:dyDescent="0.25">
      <c r="A40" s="1">
        <f>10321</f>
        <v>10321</v>
      </c>
      <c r="B40" s="1">
        <f t="shared" si="0"/>
        <v>0</v>
      </c>
      <c r="C40" s="1">
        <f>7695</f>
        <v>7695</v>
      </c>
      <c r="D40" s="1">
        <f>89940</f>
        <v>89940</v>
      </c>
      <c r="E40" s="1">
        <f>87.83203125</f>
        <v>87.83203125</v>
      </c>
    </row>
    <row r="41" spans="1:5" x14ac:dyDescent="0.25">
      <c r="A41" s="1">
        <f>10517</f>
        <v>10517</v>
      </c>
      <c r="B41" s="1">
        <f t="shared" si="0"/>
        <v>0</v>
      </c>
      <c r="C41" s="1">
        <f>7851</f>
        <v>7851</v>
      </c>
      <c r="D41" s="1">
        <f>90346</f>
        <v>90346</v>
      </c>
      <c r="E41" s="1">
        <f>88.228515625</f>
        <v>88.228515625</v>
      </c>
    </row>
    <row r="42" spans="1:5" x14ac:dyDescent="0.25">
      <c r="A42" s="1">
        <f>10728</f>
        <v>10728</v>
      </c>
      <c r="B42" s="1">
        <f t="shared" si="0"/>
        <v>0</v>
      </c>
      <c r="C42" s="1">
        <f>8048</f>
        <v>8048</v>
      </c>
      <c r="D42" s="1">
        <f>90838</f>
        <v>90838</v>
      </c>
      <c r="E42" s="1">
        <f>88.708984375</f>
        <v>88.708984375</v>
      </c>
    </row>
    <row r="43" spans="1:5" x14ac:dyDescent="0.25">
      <c r="A43" s="1">
        <f>10932</f>
        <v>10932</v>
      </c>
      <c r="B43" s="1">
        <f t="shared" si="0"/>
        <v>0</v>
      </c>
      <c r="C43" s="1">
        <f>8190</f>
        <v>8190</v>
      </c>
      <c r="D43" s="1">
        <f>90732</f>
        <v>90732</v>
      </c>
      <c r="E43" s="1">
        <f>88.60546875</f>
        <v>88.60546875</v>
      </c>
    </row>
    <row r="44" spans="1:5" x14ac:dyDescent="0.25">
      <c r="A44" s="1">
        <f>11139</f>
        <v>11139</v>
      </c>
      <c r="B44" s="1">
        <f t="shared" si="0"/>
        <v>0</v>
      </c>
      <c r="C44" s="1">
        <f>8364</f>
        <v>8364</v>
      </c>
      <c r="D44" s="1">
        <f>90864</f>
        <v>90864</v>
      </c>
      <c r="E44" s="1">
        <f>88.734375</f>
        <v>88.734375</v>
      </c>
    </row>
    <row r="45" spans="1:5" x14ac:dyDescent="0.25">
      <c r="A45" s="1">
        <f>11376</f>
        <v>11376</v>
      </c>
      <c r="B45" s="1">
        <f t="shared" si="0"/>
        <v>0</v>
      </c>
      <c r="C45" s="1">
        <f>8535</f>
        <v>8535</v>
      </c>
      <c r="D45" s="1">
        <f>90758</f>
        <v>90758</v>
      </c>
      <c r="E45" s="1">
        <f>88.630859375</f>
        <v>88.630859375</v>
      </c>
    </row>
    <row r="46" spans="1:5" x14ac:dyDescent="0.25">
      <c r="A46" s="1">
        <f>11604</f>
        <v>11604</v>
      </c>
      <c r="B46" s="1">
        <f t="shared" si="0"/>
        <v>0</v>
      </c>
      <c r="C46" s="1">
        <f>8698</f>
        <v>8698</v>
      </c>
      <c r="D46" s="1">
        <f>90758</f>
        <v>90758</v>
      </c>
      <c r="E46" s="1">
        <f>88.630859375</f>
        <v>88.630859375</v>
      </c>
    </row>
    <row r="47" spans="1:5" x14ac:dyDescent="0.25">
      <c r="A47" s="1">
        <f>11822</f>
        <v>11822</v>
      </c>
      <c r="B47" s="1">
        <f t="shared" si="0"/>
        <v>0</v>
      </c>
      <c r="C47" s="1">
        <f>8831</f>
        <v>8831</v>
      </c>
      <c r="D47" s="1">
        <f>90758</f>
        <v>90758</v>
      </c>
      <c r="E47" s="1">
        <f>88.630859375</f>
        <v>88.630859375</v>
      </c>
    </row>
    <row r="48" spans="1:5" x14ac:dyDescent="0.25">
      <c r="A48" s="1">
        <f>12064</f>
        <v>12064</v>
      </c>
      <c r="B48" s="1">
        <f>2</f>
        <v>2</v>
      </c>
      <c r="C48" s="1">
        <f>8993</f>
        <v>8993</v>
      </c>
      <c r="D48" s="1">
        <f>90758</f>
        <v>90758</v>
      </c>
      <c r="E48" s="1">
        <f>88.630859375</f>
        <v>88.630859375</v>
      </c>
    </row>
    <row r="49" spans="1:5" x14ac:dyDescent="0.25">
      <c r="A49" s="1">
        <f>12291</f>
        <v>12291</v>
      </c>
      <c r="B49" s="1">
        <f>6</f>
        <v>6</v>
      </c>
      <c r="C49" s="1">
        <f>9123</f>
        <v>9123</v>
      </c>
      <c r="D49" s="1">
        <f>90758</f>
        <v>90758</v>
      </c>
      <c r="E49" s="1">
        <f>88.630859375</f>
        <v>88.630859375</v>
      </c>
    </row>
    <row r="50" spans="1:5" x14ac:dyDescent="0.25">
      <c r="A50" s="1">
        <f>12491</f>
        <v>12491</v>
      </c>
      <c r="B50" s="1">
        <f>4</f>
        <v>4</v>
      </c>
      <c r="C50" s="1">
        <f>9282</f>
        <v>9282</v>
      </c>
      <c r="D50" s="1">
        <f>90735</f>
        <v>90735</v>
      </c>
      <c r="E50" s="1">
        <f>88.6083984375</f>
        <v>88.6083984375</v>
      </c>
    </row>
    <row r="51" spans="1:5" x14ac:dyDescent="0.25">
      <c r="A51" s="1">
        <f>12709</f>
        <v>12709</v>
      </c>
      <c r="B51" s="1">
        <f t="shared" ref="B51:B69" si="1">0</f>
        <v>0</v>
      </c>
      <c r="C51" s="1">
        <f>9467</f>
        <v>9467</v>
      </c>
      <c r="D51" s="1">
        <f>91465</f>
        <v>91465</v>
      </c>
      <c r="E51" s="1">
        <f>89.3212890625</f>
        <v>89.3212890625</v>
      </c>
    </row>
    <row r="52" spans="1:5" x14ac:dyDescent="0.25">
      <c r="A52" s="1">
        <f>12915</f>
        <v>12915</v>
      </c>
      <c r="B52" s="1">
        <f t="shared" si="1"/>
        <v>0</v>
      </c>
      <c r="C52" s="1">
        <f>9600</f>
        <v>9600</v>
      </c>
      <c r="D52" s="1">
        <f t="shared" ref="D52:D66" si="2">92033</f>
        <v>92033</v>
      </c>
      <c r="E52" s="1">
        <f t="shared" ref="E52:E66" si="3">89.8759765625</f>
        <v>89.8759765625</v>
      </c>
    </row>
    <row r="53" spans="1:5" x14ac:dyDescent="0.25">
      <c r="A53" s="1">
        <f>13109</f>
        <v>13109</v>
      </c>
      <c r="B53" s="1">
        <f t="shared" si="1"/>
        <v>0</v>
      </c>
      <c r="C53" s="1">
        <f>9777</f>
        <v>9777</v>
      </c>
      <c r="D53" s="1">
        <f t="shared" si="2"/>
        <v>92033</v>
      </c>
      <c r="E53" s="1">
        <f t="shared" si="3"/>
        <v>89.8759765625</v>
      </c>
    </row>
    <row r="54" spans="1:5" x14ac:dyDescent="0.25">
      <c r="A54" s="1">
        <f>13329</f>
        <v>13329</v>
      </c>
      <c r="B54" s="1">
        <f t="shared" si="1"/>
        <v>0</v>
      </c>
      <c r="C54" s="1">
        <f>9944</f>
        <v>9944</v>
      </c>
      <c r="D54" s="1">
        <f t="shared" si="2"/>
        <v>92033</v>
      </c>
      <c r="E54" s="1">
        <f t="shared" si="3"/>
        <v>89.8759765625</v>
      </c>
    </row>
    <row r="55" spans="1:5" x14ac:dyDescent="0.25">
      <c r="A55" s="1">
        <f>13531</f>
        <v>13531</v>
      </c>
      <c r="B55" s="1">
        <f t="shared" si="1"/>
        <v>0</v>
      </c>
      <c r="C55" s="1">
        <f>10104</f>
        <v>10104</v>
      </c>
      <c r="D55" s="1">
        <f t="shared" si="2"/>
        <v>92033</v>
      </c>
      <c r="E55" s="1">
        <f t="shared" si="3"/>
        <v>89.8759765625</v>
      </c>
    </row>
    <row r="56" spans="1:5" x14ac:dyDescent="0.25">
      <c r="A56" s="1">
        <f>13754</f>
        <v>13754</v>
      </c>
      <c r="B56" s="1">
        <f t="shared" si="1"/>
        <v>0</v>
      </c>
      <c r="C56" s="1">
        <f>10240</f>
        <v>10240</v>
      </c>
      <c r="D56" s="1">
        <f t="shared" si="2"/>
        <v>92033</v>
      </c>
      <c r="E56" s="1">
        <f t="shared" si="3"/>
        <v>89.8759765625</v>
      </c>
    </row>
    <row r="57" spans="1:5" x14ac:dyDescent="0.25">
      <c r="A57" s="1">
        <f>13990</f>
        <v>13990</v>
      </c>
      <c r="B57" s="1">
        <f t="shared" si="1"/>
        <v>0</v>
      </c>
      <c r="C57" s="1">
        <f>10407</f>
        <v>10407</v>
      </c>
      <c r="D57" s="1">
        <f t="shared" si="2"/>
        <v>92033</v>
      </c>
      <c r="E57" s="1">
        <f t="shared" si="3"/>
        <v>89.8759765625</v>
      </c>
    </row>
    <row r="58" spans="1:5" x14ac:dyDescent="0.25">
      <c r="A58" s="1">
        <f>14187</f>
        <v>14187</v>
      </c>
      <c r="B58" s="1">
        <f t="shared" si="1"/>
        <v>0</v>
      </c>
      <c r="C58" s="1">
        <f>10574</f>
        <v>10574</v>
      </c>
      <c r="D58" s="1">
        <f t="shared" si="2"/>
        <v>92033</v>
      </c>
      <c r="E58" s="1">
        <f t="shared" si="3"/>
        <v>89.8759765625</v>
      </c>
    </row>
    <row r="59" spans="1:5" x14ac:dyDescent="0.25">
      <c r="A59" s="1">
        <f>14412</f>
        <v>14412</v>
      </c>
      <c r="B59" s="1">
        <f t="shared" si="1"/>
        <v>0</v>
      </c>
      <c r="C59" s="1">
        <f>10736</f>
        <v>10736</v>
      </c>
      <c r="D59" s="1">
        <f t="shared" si="2"/>
        <v>92033</v>
      </c>
      <c r="E59" s="1">
        <f t="shared" si="3"/>
        <v>89.8759765625</v>
      </c>
    </row>
    <row r="60" spans="1:5" x14ac:dyDescent="0.25">
      <c r="A60" s="1">
        <f>14650</f>
        <v>14650</v>
      </c>
      <c r="B60" s="1">
        <f t="shared" si="1"/>
        <v>0</v>
      </c>
      <c r="C60" s="1">
        <f>10907</f>
        <v>10907</v>
      </c>
      <c r="D60" s="1">
        <f t="shared" si="2"/>
        <v>92033</v>
      </c>
      <c r="E60" s="1">
        <f t="shared" si="3"/>
        <v>89.8759765625</v>
      </c>
    </row>
    <row r="61" spans="1:5" x14ac:dyDescent="0.25">
      <c r="A61" s="1">
        <f>14853</f>
        <v>14853</v>
      </c>
      <c r="B61" s="1">
        <f t="shared" si="1"/>
        <v>0</v>
      </c>
      <c r="C61" s="1">
        <f>11064</f>
        <v>11064</v>
      </c>
      <c r="D61" s="1">
        <f t="shared" si="2"/>
        <v>92033</v>
      </c>
      <c r="E61" s="1">
        <f t="shared" si="3"/>
        <v>89.8759765625</v>
      </c>
    </row>
    <row r="62" spans="1:5" x14ac:dyDescent="0.25">
      <c r="A62" s="1">
        <f>15094</f>
        <v>15094</v>
      </c>
      <c r="B62" s="1">
        <f t="shared" si="1"/>
        <v>0</v>
      </c>
      <c r="C62" s="1">
        <f>11215</f>
        <v>11215</v>
      </c>
      <c r="D62" s="1">
        <f t="shared" si="2"/>
        <v>92033</v>
      </c>
      <c r="E62" s="1">
        <f t="shared" si="3"/>
        <v>89.8759765625</v>
      </c>
    </row>
    <row r="63" spans="1:5" x14ac:dyDescent="0.25">
      <c r="A63" s="1">
        <f>15351</f>
        <v>15351</v>
      </c>
      <c r="B63" s="1">
        <f t="shared" si="1"/>
        <v>0</v>
      </c>
      <c r="C63" s="1">
        <f>11348</f>
        <v>11348</v>
      </c>
      <c r="D63" s="1">
        <f t="shared" si="2"/>
        <v>92033</v>
      </c>
      <c r="E63" s="1">
        <f t="shared" si="3"/>
        <v>89.8759765625</v>
      </c>
    </row>
    <row r="64" spans="1:5" x14ac:dyDescent="0.25">
      <c r="A64" s="1">
        <f>15568</f>
        <v>15568</v>
      </c>
      <c r="B64" s="1">
        <f t="shared" si="1"/>
        <v>0</v>
      </c>
      <c r="C64" s="1">
        <f>11519</f>
        <v>11519</v>
      </c>
      <c r="D64" s="1">
        <f t="shared" si="2"/>
        <v>92033</v>
      </c>
      <c r="E64" s="1">
        <f t="shared" si="3"/>
        <v>89.8759765625</v>
      </c>
    </row>
    <row r="65" spans="1:5" x14ac:dyDescent="0.25">
      <c r="A65" s="1">
        <f>15762</f>
        <v>15762</v>
      </c>
      <c r="B65" s="1">
        <f t="shared" si="1"/>
        <v>0</v>
      </c>
      <c r="C65" s="1">
        <f>11660</f>
        <v>11660</v>
      </c>
      <c r="D65" s="1">
        <f t="shared" si="2"/>
        <v>92033</v>
      </c>
      <c r="E65" s="1">
        <f t="shared" si="3"/>
        <v>89.8759765625</v>
      </c>
    </row>
    <row r="66" spans="1:5" x14ac:dyDescent="0.25">
      <c r="A66" s="1">
        <f>15989</f>
        <v>15989</v>
      </c>
      <c r="B66" s="1">
        <f t="shared" si="1"/>
        <v>0</v>
      </c>
      <c r="C66" s="1">
        <f>11822</f>
        <v>11822</v>
      </c>
      <c r="D66" s="1">
        <f t="shared" si="2"/>
        <v>92033</v>
      </c>
      <c r="E66" s="1">
        <f t="shared" si="3"/>
        <v>89.8759765625</v>
      </c>
    </row>
    <row r="67" spans="1:5" x14ac:dyDescent="0.25">
      <c r="A67" s="1">
        <f>16236</f>
        <v>16236</v>
      </c>
      <c r="B67" s="1">
        <f t="shared" si="1"/>
        <v>0</v>
      </c>
      <c r="C67" s="1">
        <f>12002</f>
        <v>12002</v>
      </c>
      <c r="D67" s="1">
        <f>92057</f>
        <v>92057</v>
      </c>
      <c r="E67" s="1">
        <f>89.8994140625</f>
        <v>89.8994140625</v>
      </c>
    </row>
    <row r="68" spans="1:5" x14ac:dyDescent="0.25">
      <c r="A68" s="1">
        <f>16467</f>
        <v>16467</v>
      </c>
      <c r="B68" s="1">
        <f t="shared" si="1"/>
        <v>0</v>
      </c>
      <c r="C68" s="1">
        <f>12165</f>
        <v>12165</v>
      </c>
      <c r="D68" s="1">
        <f>92077</f>
        <v>92077</v>
      </c>
      <c r="E68" s="1">
        <f>89.9189453125</f>
        <v>89.9189453125</v>
      </c>
    </row>
    <row r="69" spans="1:5" x14ac:dyDescent="0.25">
      <c r="A69" s="1">
        <f>16701</f>
        <v>16701</v>
      </c>
      <c r="B69" s="1">
        <f t="shared" si="1"/>
        <v>0</v>
      </c>
      <c r="C69" s="1">
        <f>12311</f>
        <v>12311</v>
      </c>
      <c r="D69" s="1">
        <f>92111</f>
        <v>92111</v>
      </c>
      <c r="E69" s="1">
        <f>89.9521484375</f>
        <v>89.9521484375</v>
      </c>
    </row>
    <row r="70" spans="1:5" x14ac:dyDescent="0.25">
      <c r="A70" s="1">
        <f>16950</f>
        <v>16950</v>
      </c>
      <c r="B70" s="1">
        <f>5</f>
        <v>5</v>
      </c>
      <c r="C70" s="1">
        <f>12451</f>
        <v>12451</v>
      </c>
      <c r="D70" s="1">
        <f>92085</f>
        <v>92085</v>
      </c>
      <c r="E70" s="1">
        <f>89.9267578125</f>
        <v>89.9267578125</v>
      </c>
    </row>
    <row r="71" spans="1:5" x14ac:dyDescent="0.25">
      <c r="A71" s="1">
        <f>17173</f>
        <v>17173</v>
      </c>
      <c r="B71" s="1">
        <f>0</f>
        <v>0</v>
      </c>
      <c r="C71" s="1">
        <f>12592</f>
        <v>12592</v>
      </c>
      <c r="D71" s="1">
        <f>92119</f>
        <v>92119</v>
      </c>
      <c r="E71" s="1">
        <f>89.9599609375</f>
        <v>89.9599609375</v>
      </c>
    </row>
    <row r="72" spans="1:5" x14ac:dyDescent="0.25">
      <c r="A72" s="1">
        <f>17376</f>
        <v>17376</v>
      </c>
      <c r="B72" s="1">
        <f>0</f>
        <v>0</v>
      </c>
      <c r="C72" s="1">
        <f>12738</f>
        <v>12738</v>
      </c>
      <c r="D72" s="1">
        <f>92093</f>
        <v>92093</v>
      </c>
      <c r="E72" s="1">
        <f>89.9345703125</f>
        <v>89.9345703125</v>
      </c>
    </row>
    <row r="73" spans="1:5" x14ac:dyDescent="0.25">
      <c r="A73" s="1">
        <f>17596</f>
        <v>17596</v>
      </c>
      <c r="B73" s="1">
        <f>0</f>
        <v>0</v>
      </c>
      <c r="C73" s="1">
        <f>12902</f>
        <v>12902</v>
      </c>
      <c r="D73" s="1">
        <f>92093</f>
        <v>92093</v>
      </c>
      <c r="E73" s="1">
        <f>89.9345703125</f>
        <v>89.9345703125</v>
      </c>
    </row>
    <row r="74" spans="1:5" x14ac:dyDescent="0.25">
      <c r="A74" s="1">
        <f>17812</f>
        <v>17812</v>
      </c>
      <c r="B74" s="1">
        <f>0</f>
        <v>0</v>
      </c>
      <c r="C74" s="1">
        <f>13071</f>
        <v>13071</v>
      </c>
      <c r="D74" s="1">
        <f>92077</f>
        <v>92077</v>
      </c>
      <c r="E74" s="1">
        <f>89.9189453125</f>
        <v>89.9189453125</v>
      </c>
    </row>
    <row r="75" spans="1:5" x14ac:dyDescent="0.25">
      <c r="A75" s="1">
        <f>18065</f>
        <v>18065</v>
      </c>
      <c r="B75" s="1">
        <f>3</f>
        <v>3</v>
      </c>
      <c r="C75" s="1">
        <f>13210</f>
        <v>13210</v>
      </c>
      <c r="D75" s="1">
        <f t="shared" ref="D75:D86" si="4">90113</f>
        <v>90113</v>
      </c>
      <c r="E75" s="1">
        <f t="shared" ref="E75:E86" si="5">88.0009765625</f>
        <v>88.0009765625</v>
      </c>
    </row>
    <row r="76" spans="1:5" x14ac:dyDescent="0.25">
      <c r="A76" s="1">
        <f>18293</f>
        <v>18293</v>
      </c>
      <c r="B76" s="1">
        <f>0</f>
        <v>0</v>
      </c>
      <c r="C76" s="1">
        <f>13370</f>
        <v>13370</v>
      </c>
      <c r="D76" s="1">
        <f t="shared" si="4"/>
        <v>90113</v>
      </c>
      <c r="E76" s="1">
        <f t="shared" si="5"/>
        <v>88.0009765625</v>
      </c>
    </row>
    <row r="77" spans="1:5" x14ac:dyDescent="0.25">
      <c r="A77" s="1">
        <f>18506</f>
        <v>18506</v>
      </c>
      <c r="B77" s="1">
        <f>0</f>
        <v>0</v>
      </c>
      <c r="C77" s="1">
        <f>13523</f>
        <v>13523</v>
      </c>
      <c r="D77" s="1">
        <f t="shared" si="4"/>
        <v>90113</v>
      </c>
      <c r="E77" s="1">
        <f t="shared" si="5"/>
        <v>88.0009765625</v>
      </c>
    </row>
    <row r="78" spans="1:5" x14ac:dyDescent="0.25">
      <c r="A78" s="1">
        <f>18735</f>
        <v>18735</v>
      </c>
      <c r="B78" s="1">
        <f>0</f>
        <v>0</v>
      </c>
      <c r="C78" s="1">
        <f>13681</f>
        <v>13681</v>
      </c>
      <c r="D78" s="1">
        <f t="shared" si="4"/>
        <v>90113</v>
      </c>
      <c r="E78" s="1">
        <f t="shared" si="5"/>
        <v>88.0009765625</v>
      </c>
    </row>
    <row r="79" spans="1:5" x14ac:dyDescent="0.25">
      <c r="A79" s="1">
        <f>18965</f>
        <v>18965</v>
      </c>
      <c r="B79" s="1">
        <f>0</f>
        <v>0</v>
      </c>
      <c r="C79" s="1">
        <f>13840</f>
        <v>13840</v>
      </c>
      <c r="D79" s="1">
        <f t="shared" si="4"/>
        <v>90113</v>
      </c>
      <c r="E79" s="1">
        <f t="shared" si="5"/>
        <v>88.0009765625</v>
      </c>
    </row>
    <row r="80" spans="1:5" x14ac:dyDescent="0.25">
      <c r="A80" s="1">
        <f>19181</f>
        <v>19181</v>
      </c>
      <c r="B80" s="1">
        <f>0</f>
        <v>0</v>
      </c>
      <c r="C80" s="1">
        <f>13973</f>
        <v>13973</v>
      </c>
      <c r="D80" s="1">
        <f t="shared" si="4"/>
        <v>90113</v>
      </c>
      <c r="E80" s="1">
        <f t="shared" si="5"/>
        <v>88.0009765625</v>
      </c>
    </row>
    <row r="81" spans="1:5" x14ac:dyDescent="0.25">
      <c r="A81" s="1">
        <f>19408</f>
        <v>19408</v>
      </c>
      <c r="B81" s="1">
        <f>0</f>
        <v>0</v>
      </c>
      <c r="C81" s="1">
        <f>14135</f>
        <v>14135</v>
      </c>
      <c r="D81" s="1">
        <f t="shared" si="4"/>
        <v>90113</v>
      </c>
      <c r="E81" s="1">
        <f t="shared" si="5"/>
        <v>88.0009765625</v>
      </c>
    </row>
    <row r="82" spans="1:5" x14ac:dyDescent="0.25">
      <c r="A82" s="1">
        <f>19608</f>
        <v>19608</v>
      </c>
      <c r="B82" s="1">
        <f>0</f>
        <v>0</v>
      </c>
      <c r="C82" s="1">
        <f>14282</f>
        <v>14282</v>
      </c>
      <c r="D82" s="1">
        <f t="shared" si="4"/>
        <v>90113</v>
      </c>
      <c r="E82" s="1">
        <f t="shared" si="5"/>
        <v>88.0009765625</v>
      </c>
    </row>
    <row r="83" spans="1:5" x14ac:dyDescent="0.25">
      <c r="A83" s="1">
        <f>19849</f>
        <v>19849</v>
      </c>
      <c r="B83" s="1">
        <f>5</f>
        <v>5</v>
      </c>
      <c r="C83" s="1">
        <f>14468</f>
        <v>14468</v>
      </c>
      <c r="D83" s="1">
        <f t="shared" si="4"/>
        <v>90113</v>
      </c>
      <c r="E83" s="1">
        <f t="shared" si="5"/>
        <v>88.0009765625</v>
      </c>
    </row>
    <row r="84" spans="1:5" x14ac:dyDescent="0.25">
      <c r="A84" s="1">
        <f>20077</f>
        <v>20077</v>
      </c>
      <c r="B84" s="1">
        <f>0</f>
        <v>0</v>
      </c>
      <c r="C84" s="1">
        <f>14636</f>
        <v>14636</v>
      </c>
      <c r="D84" s="1">
        <f t="shared" si="4"/>
        <v>90113</v>
      </c>
      <c r="E84" s="1">
        <f t="shared" si="5"/>
        <v>88.0009765625</v>
      </c>
    </row>
    <row r="85" spans="1:5" x14ac:dyDescent="0.25">
      <c r="A85" s="1">
        <f>20292</f>
        <v>20292</v>
      </c>
      <c r="B85" s="1">
        <f>0</f>
        <v>0</v>
      </c>
      <c r="C85" s="1">
        <f>14794</f>
        <v>14794</v>
      </c>
      <c r="D85" s="1">
        <f t="shared" si="4"/>
        <v>90113</v>
      </c>
      <c r="E85" s="1">
        <f t="shared" si="5"/>
        <v>88.0009765625</v>
      </c>
    </row>
    <row r="86" spans="1:5" x14ac:dyDescent="0.25">
      <c r="A86" s="1">
        <f>20517</f>
        <v>20517</v>
      </c>
      <c r="B86" s="1">
        <f>0</f>
        <v>0</v>
      </c>
      <c r="C86" s="1">
        <f>14979</f>
        <v>14979</v>
      </c>
      <c r="D86" s="1">
        <f t="shared" si="4"/>
        <v>90113</v>
      </c>
      <c r="E86" s="1">
        <f t="shared" si="5"/>
        <v>88.0009765625</v>
      </c>
    </row>
    <row r="87" spans="1:5" x14ac:dyDescent="0.25">
      <c r="A87" s="1">
        <f>20743</f>
        <v>20743</v>
      </c>
      <c r="B87" s="1">
        <f>0</f>
        <v>0</v>
      </c>
      <c r="C87" s="1">
        <f>15171</f>
        <v>15171</v>
      </c>
      <c r="D87" s="1">
        <f>106769</f>
        <v>106769</v>
      </c>
      <c r="E87" s="1">
        <f>104.2666015625</f>
        <v>104.2666015625</v>
      </c>
    </row>
    <row r="88" spans="1:5" x14ac:dyDescent="0.25">
      <c r="A88" s="1">
        <f>20964</f>
        <v>20964</v>
      </c>
      <c r="B88" s="1">
        <f>23</f>
        <v>23</v>
      </c>
      <c r="C88" s="1">
        <f>15313</f>
        <v>15313</v>
      </c>
      <c r="D88" s="1">
        <f t="shared" ref="D88:D97" si="6">73471</f>
        <v>73471</v>
      </c>
      <c r="E88" s="1">
        <f t="shared" ref="E88:E97" si="7">71.7490234375</f>
        <v>71.7490234375</v>
      </c>
    </row>
    <row r="89" spans="1:5" x14ac:dyDescent="0.25">
      <c r="A89" s="1">
        <f>21189</f>
        <v>21189</v>
      </c>
      <c r="B89" s="1">
        <f>0</f>
        <v>0</v>
      </c>
      <c r="C89" s="1">
        <f>15459</f>
        <v>15459</v>
      </c>
      <c r="D89" s="1">
        <f t="shared" si="6"/>
        <v>73471</v>
      </c>
      <c r="E89" s="1">
        <f t="shared" si="7"/>
        <v>71.7490234375</v>
      </c>
    </row>
    <row r="90" spans="1:5" x14ac:dyDescent="0.25">
      <c r="A90" s="1">
        <f>21388</f>
        <v>21388</v>
      </c>
      <c r="B90" s="1">
        <f>0</f>
        <v>0</v>
      </c>
      <c r="C90" s="1">
        <f>15631</f>
        <v>15631</v>
      </c>
      <c r="D90" s="1">
        <f t="shared" si="6"/>
        <v>73471</v>
      </c>
      <c r="E90" s="1">
        <f t="shared" si="7"/>
        <v>71.7490234375</v>
      </c>
    </row>
    <row r="91" spans="1:5" x14ac:dyDescent="0.25">
      <c r="A91" s="1">
        <f>21615</f>
        <v>21615</v>
      </c>
      <c r="B91" s="1">
        <f>0</f>
        <v>0</v>
      </c>
      <c r="C91" s="1">
        <f>15785</f>
        <v>15785</v>
      </c>
      <c r="D91" s="1">
        <f t="shared" si="6"/>
        <v>73471</v>
      </c>
      <c r="E91" s="1">
        <f t="shared" si="7"/>
        <v>71.7490234375</v>
      </c>
    </row>
    <row r="92" spans="1:5" x14ac:dyDescent="0.25">
      <c r="A92" s="1">
        <f>21833</f>
        <v>21833</v>
      </c>
      <c r="B92" s="1">
        <f>0</f>
        <v>0</v>
      </c>
      <c r="C92" s="1">
        <f>15933</f>
        <v>15933</v>
      </c>
      <c r="D92" s="1">
        <f t="shared" si="6"/>
        <v>73471</v>
      </c>
      <c r="E92" s="1">
        <f t="shared" si="7"/>
        <v>71.7490234375</v>
      </c>
    </row>
    <row r="93" spans="1:5" x14ac:dyDescent="0.25">
      <c r="A93" s="1">
        <f>22062</f>
        <v>22062</v>
      </c>
      <c r="B93" s="1">
        <f>0</f>
        <v>0</v>
      </c>
      <c r="C93" s="1">
        <f>16100</f>
        <v>16100</v>
      </c>
      <c r="D93" s="1">
        <f t="shared" si="6"/>
        <v>73471</v>
      </c>
      <c r="E93" s="1">
        <f t="shared" si="7"/>
        <v>71.7490234375</v>
      </c>
    </row>
    <row r="94" spans="1:5" x14ac:dyDescent="0.25">
      <c r="A94" s="1">
        <f>22297</f>
        <v>22297</v>
      </c>
      <c r="B94" s="1">
        <f>0</f>
        <v>0</v>
      </c>
      <c r="C94" s="1">
        <f>16251</f>
        <v>16251</v>
      </c>
      <c r="D94" s="1">
        <f t="shared" si="6"/>
        <v>73471</v>
      </c>
      <c r="E94" s="1">
        <f t="shared" si="7"/>
        <v>71.7490234375</v>
      </c>
    </row>
    <row r="95" spans="1:5" x14ac:dyDescent="0.25">
      <c r="A95" s="1">
        <f>22521</f>
        <v>22521</v>
      </c>
      <c r="B95" s="1">
        <f>0</f>
        <v>0</v>
      </c>
      <c r="C95" s="1">
        <f>16418</f>
        <v>16418</v>
      </c>
      <c r="D95" s="1">
        <f t="shared" si="6"/>
        <v>73471</v>
      </c>
      <c r="E95" s="1">
        <f t="shared" si="7"/>
        <v>71.7490234375</v>
      </c>
    </row>
    <row r="96" spans="1:5" x14ac:dyDescent="0.25">
      <c r="A96" s="1">
        <f>22779</f>
        <v>22779</v>
      </c>
      <c r="B96" s="1">
        <f>6</f>
        <v>6</v>
      </c>
      <c r="C96" s="1">
        <f>16579</f>
        <v>16579</v>
      </c>
      <c r="D96" s="1">
        <f t="shared" si="6"/>
        <v>73471</v>
      </c>
      <c r="E96" s="1">
        <f t="shared" si="7"/>
        <v>71.7490234375</v>
      </c>
    </row>
    <row r="97" spans="1:5" x14ac:dyDescent="0.25">
      <c r="A97" s="1">
        <f>22998</f>
        <v>22998</v>
      </c>
      <c r="B97" s="1">
        <f>0</f>
        <v>0</v>
      </c>
      <c r="C97" s="1">
        <f>16720</f>
        <v>16720</v>
      </c>
      <c r="D97" s="1">
        <f t="shared" si="6"/>
        <v>73471</v>
      </c>
      <c r="E97" s="1">
        <f t="shared" si="7"/>
        <v>71.7490234375</v>
      </c>
    </row>
    <row r="98" spans="1:5" x14ac:dyDescent="0.25">
      <c r="A98" s="1">
        <f>23198</f>
        <v>23198</v>
      </c>
      <c r="B98" s="1">
        <f>0</f>
        <v>0</v>
      </c>
      <c r="C98" s="1">
        <f>16887</f>
        <v>16887</v>
      </c>
      <c r="D98" s="1">
        <f>90347</f>
        <v>90347</v>
      </c>
      <c r="E98" s="1">
        <f>88.2294921875</f>
        <v>88.2294921875</v>
      </c>
    </row>
    <row r="99" spans="1:5" x14ac:dyDescent="0.25">
      <c r="A99" s="1">
        <f>23418</f>
        <v>23418</v>
      </c>
      <c r="B99" s="1">
        <f>0</f>
        <v>0</v>
      </c>
      <c r="C99" s="1">
        <f>17067</f>
        <v>17067</v>
      </c>
      <c r="D99" s="1">
        <f>90629</f>
        <v>90629</v>
      </c>
      <c r="E99" s="1">
        <f>88.5048828125</f>
        <v>88.5048828125</v>
      </c>
    </row>
    <row r="100" spans="1:5" x14ac:dyDescent="0.25">
      <c r="A100" s="1">
        <f>23659</f>
        <v>23659</v>
      </c>
      <c r="B100" s="1">
        <f>0</f>
        <v>0</v>
      </c>
      <c r="C100" s="1">
        <f>17231</f>
        <v>17231</v>
      </c>
      <c r="D100" s="1">
        <f>90689</f>
        <v>90689</v>
      </c>
      <c r="E100" s="1">
        <f>88.5634765625</f>
        <v>88.5634765625</v>
      </c>
    </row>
    <row r="101" spans="1:5" x14ac:dyDescent="0.25">
      <c r="A101" s="1">
        <f>23881</f>
        <v>23881</v>
      </c>
      <c r="B101" s="1">
        <f>0</f>
        <v>0</v>
      </c>
      <c r="C101" s="1">
        <f>17410</f>
        <v>17410</v>
      </c>
      <c r="D101" s="1">
        <f>90689</f>
        <v>90689</v>
      </c>
      <c r="E101" s="1">
        <f>88.5634765625</f>
        <v>88.5634765625</v>
      </c>
    </row>
    <row r="102" spans="1:5" x14ac:dyDescent="0.25">
      <c r="A102" s="1">
        <f>24136</f>
        <v>24136</v>
      </c>
      <c r="B102" s="1">
        <f>15</f>
        <v>15</v>
      </c>
      <c r="C102" s="1">
        <f>17564</f>
        <v>17564</v>
      </c>
      <c r="D102" s="1">
        <f>90689</f>
        <v>90689</v>
      </c>
      <c r="E102" s="1">
        <f>88.5634765625</f>
        <v>88.5634765625</v>
      </c>
    </row>
    <row r="103" spans="1:5" x14ac:dyDescent="0.25">
      <c r="A103" s="1">
        <f>24317</f>
        <v>24317</v>
      </c>
      <c r="B103" s="1">
        <f t="shared" ref="B103:B114" si="8">0</f>
        <v>0</v>
      </c>
      <c r="C103" s="1">
        <f>17725</f>
        <v>17725</v>
      </c>
      <c r="D103" s="1">
        <f>90689</f>
        <v>90689</v>
      </c>
      <c r="E103" s="1">
        <f>88.5634765625</f>
        <v>88.5634765625</v>
      </c>
    </row>
    <row r="104" spans="1:5" x14ac:dyDescent="0.25">
      <c r="A104" s="1">
        <f>24561</f>
        <v>24561</v>
      </c>
      <c r="B104" s="1">
        <f t="shared" si="8"/>
        <v>0</v>
      </c>
      <c r="C104" s="1">
        <f>17890</f>
        <v>17890</v>
      </c>
      <c r="D104" s="1">
        <f>90689</f>
        <v>90689</v>
      </c>
      <c r="E104" s="1">
        <f>88.5634765625</f>
        <v>88.5634765625</v>
      </c>
    </row>
    <row r="105" spans="1:5" x14ac:dyDescent="0.25">
      <c r="A105" s="1">
        <f>24773</f>
        <v>24773</v>
      </c>
      <c r="B105" s="1">
        <f t="shared" si="8"/>
        <v>0</v>
      </c>
      <c r="C105" s="1">
        <f>18050</f>
        <v>18050</v>
      </c>
      <c r="D105" s="1">
        <f>90693</f>
        <v>90693</v>
      </c>
      <c r="E105" s="1">
        <f>88.5673828125</f>
        <v>88.5673828125</v>
      </c>
    </row>
    <row r="106" spans="1:5" x14ac:dyDescent="0.25">
      <c r="A106" s="1">
        <f>25013</f>
        <v>25013</v>
      </c>
      <c r="B106" s="1">
        <f t="shared" si="8"/>
        <v>0</v>
      </c>
      <c r="C106" s="1">
        <f>18204</f>
        <v>18204</v>
      </c>
      <c r="D106" s="1">
        <f>73233</f>
        <v>73233</v>
      </c>
      <c r="E106" s="1">
        <f>71.5166015625</f>
        <v>71.5166015625</v>
      </c>
    </row>
    <row r="107" spans="1:5" x14ac:dyDescent="0.25">
      <c r="A107" s="1">
        <f>25239</f>
        <v>25239</v>
      </c>
      <c r="B107" s="1">
        <f t="shared" si="8"/>
        <v>0</v>
      </c>
      <c r="C107" s="1">
        <f>18366</f>
        <v>18366</v>
      </c>
      <c r="D107" s="1">
        <f>73233</f>
        <v>73233</v>
      </c>
      <c r="E107" s="1">
        <f>71.5166015625</f>
        <v>71.5166015625</v>
      </c>
    </row>
    <row r="108" spans="1:5" x14ac:dyDescent="0.25">
      <c r="A108" s="1">
        <f>25449</f>
        <v>25449</v>
      </c>
      <c r="B108" s="1">
        <f t="shared" si="8"/>
        <v>0</v>
      </c>
      <c r="C108" s="1">
        <f>18523</f>
        <v>18523</v>
      </c>
      <c r="D108" s="1">
        <f>73233</f>
        <v>73233</v>
      </c>
      <c r="E108" s="1">
        <f>71.5166015625</f>
        <v>71.5166015625</v>
      </c>
    </row>
    <row r="109" spans="1:5" x14ac:dyDescent="0.25">
      <c r="A109" s="1">
        <f>25678</f>
        <v>25678</v>
      </c>
      <c r="B109" s="1">
        <f t="shared" si="8"/>
        <v>0</v>
      </c>
      <c r="C109" s="1">
        <f>18698</f>
        <v>18698</v>
      </c>
      <c r="D109" s="1">
        <f>89913</f>
        <v>89913</v>
      </c>
      <c r="E109" s="1">
        <f>87.8056640625</f>
        <v>87.8056640625</v>
      </c>
    </row>
    <row r="110" spans="1:5" x14ac:dyDescent="0.25">
      <c r="A110" s="1">
        <f>25897</f>
        <v>25897</v>
      </c>
      <c r="B110" s="1">
        <f t="shared" si="8"/>
        <v>0</v>
      </c>
      <c r="C110" s="1">
        <f>18863</f>
        <v>18863</v>
      </c>
      <c r="D110" s="1">
        <f>89913</f>
        <v>89913</v>
      </c>
      <c r="E110" s="1">
        <f>87.8056640625</f>
        <v>87.8056640625</v>
      </c>
    </row>
    <row r="111" spans="1:5" x14ac:dyDescent="0.25">
      <c r="A111" s="1">
        <f>26127</f>
        <v>26127</v>
      </c>
      <c r="B111" s="1">
        <f t="shared" si="8"/>
        <v>0</v>
      </c>
      <c r="C111" s="1">
        <f>18999</f>
        <v>18999</v>
      </c>
      <c r="D111" s="1">
        <f>89913</f>
        <v>89913</v>
      </c>
      <c r="E111" s="1">
        <f>87.8056640625</f>
        <v>87.8056640625</v>
      </c>
    </row>
    <row r="112" spans="1:5" x14ac:dyDescent="0.25">
      <c r="A112" s="1">
        <f>26325</f>
        <v>26325</v>
      </c>
      <c r="B112" s="1">
        <f t="shared" si="8"/>
        <v>0</v>
      </c>
      <c r="C112" s="1">
        <f>19164</f>
        <v>19164</v>
      </c>
      <c r="D112" s="1">
        <f>89933</f>
        <v>89933</v>
      </c>
      <c r="E112" s="1">
        <f>87.8251953125</f>
        <v>87.8251953125</v>
      </c>
    </row>
    <row r="113" spans="1:5" x14ac:dyDescent="0.25">
      <c r="A113" s="1">
        <f>26545</f>
        <v>26545</v>
      </c>
      <c r="B113" s="1">
        <f t="shared" si="8"/>
        <v>0</v>
      </c>
      <c r="C113" s="1">
        <f>19329</f>
        <v>19329</v>
      </c>
      <c r="D113" s="1">
        <f>89945</f>
        <v>89945</v>
      </c>
      <c r="E113" s="1">
        <f>87.8369140625</f>
        <v>87.8369140625</v>
      </c>
    </row>
    <row r="114" spans="1:5" x14ac:dyDescent="0.25">
      <c r="A114" s="1">
        <f>26750</f>
        <v>26750</v>
      </c>
      <c r="B114" s="1">
        <f t="shared" si="8"/>
        <v>0</v>
      </c>
      <c r="C114" s="1">
        <f>19495</f>
        <v>19495</v>
      </c>
      <c r="D114" s="1">
        <f>89945</f>
        <v>89945</v>
      </c>
      <c r="E114" s="1">
        <f>87.8369140625</f>
        <v>87.8369140625</v>
      </c>
    </row>
    <row r="115" spans="1:5" x14ac:dyDescent="0.25">
      <c r="A115" s="1">
        <f>26997</f>
        <v>26997</v>
      </c>
      <c r="B115" s="1">
        <f>7</f>
        <v>7</v>
      </c>
      <c r="C115" s="1">
        <f>19645</f>
        <v>19645</v>
      </c>
      <c r="D115" s="1">
        <f>89945</f>
        <v>89945</v>
      </c>
      <c r="E115" s="1">
        <f>87.8369140625</f>
        <v>87.8369140625</v>
      </c>
    </row>
    <row r="116" spans="1:5" x14ac:dyDescent="0.25">
      <c r="A116" s="1">
        <f>27228</f>
        <v>27228</v>
      </c>
      <c r="B116" s="1">
        <f>3</f>
        <v>3</v>
      </c>
      <c r="C116" s="1">
        <f>19811</f>
        <v>19811</v>
      </c>
      <c r="D116" s="1">
        <f>89991</f>
        <v>89991</v>
      </c>
      <c r="E116" s="1">
        <f>87.8818359375</f>
        <v>87.8818359375</v>
      </c>
    </row>
    <row r="117" spans="1:5" x14ac:dyDescent="0.25">
      <c r="A117" s="1">
        <f>27481</f>
        <v>27481</v>
      </c>
      <c r="B117" s="1">
        <f>5</f>
        <v>5</v>
      </c>
      <c r="C117" s="1">
        <f>19975</f>
        <v>19975</v>
      </c>
      <c r="D117" s="1">
        <f>90051</f>
        <v>90051</v>
      </c>
      <c r="E117" s="1">
        <f>87.9404296875</f>
        <v>87.9404296875</v>
      </c>
    </row>
    <row r="118" spans="1:5" x14ac:dyDescent="0.25">
      <c r="A118" s="1">
        <f>27699</f>
        <v>27699</v>
      </c>
      <c r="B118" s="1">
        <f t="shared" ref="B118:B128" si="9">0</f>
        <v>0</v>
      </c>
      <c r="C118" s="1">
        <f>20118</f>
        <v>20118</v>
      </c>
      <c r="D118" s="1">
        <f>90063</f>
        <v>90063</v>
      </c>
      <c r="E118" s="1">
        <f>87.9521484375</f>
        <v>87.9521484375</v>
      </c>
    </row>
    <row r="119" spans="1:5" x14ac:dyDescent="0.25">
      <c r="A119" s="1">
        <f>27922</f>
        <v>27922</v>
      </c>
      <c r="B119" s="1">
        <f t="shared" si="9"/>
        <v>0</v>
      </c>
      <c r="C119" s="1">
        <f>20263</f>
        <v>20263</v>
      </c>
      <c r="D119" s="1">
        <f>90061</f>
        <v>90061</v>
      </c>
      <c r="E119" s="1">
        <f>87.9501953125</f>
        <v>87.9501953125</v>
      </c>
    </row>
    <row r="120" spans="1:5" x14ac:dyDescent="0.25">
      <c r="A120" s="1">
        <f>28144</f>
        <v>28144</v>
      </c>
      <c r="B120" s="1">
        <f t="shared" si="9"/>
        <v>0</v>
      </c>
      <c r="C120" s="1">
        <f>20433</f>
        <v>20433</v>
      </c>
      <c r="D120" s="1">
        <f>90061</f>
        <v>90061</v>
      </c>
      <c r="E120" s="1">
        <f>87.9501953125</f>
        <v>87.9501953125</v>
      </c>
    </row>
    <row r="121" spans="1:5" x14ac:dyDescent="0.25">
      <c r="A121" s="1">
        <f>28350</f>
        <v>28350</v>
      </c>
      <c r="B121" s="1">
        <f t="shared" si="9"/>
        <v>0</v>
      </c>
      <c r="C121" s="1">
        <f>20590</f>
        <v>20590</v>
      </c>
      <c r="D121" s="1">
        <f>90061</f>
        <v>90061</v>
      </c>
      <c r="E121" s="1">
        <f>87.9501953125</f>
        <v>87.9501953125</v>
      </c>
    </row>
    <row r="122" spans="1:5" x14ac:dyDescent="0.25">
      <c r="A122" s="1">
        <f>28567</f>
        <v>28567</v>
      </c>
      <c r="B122" s="1">
        <f t="shared" si="9"/>
        <v>0</v>
      </c>
      <c r="C122" s="1">
        <f>20724</f>
        <v>20724</v>
      </c>
      <c r="D122" s="1">
        <f>90067</f>
        <v>90067</v>
      </c>
      <c r="E122" s="1">
        <f>87.9560546875</f>
        <v>87.9560546875</v>
      </c>
    </row>
    <row r="123" spans="1:5" x14ac:dyDescent="0.25">
      <c r="A123" s="1">
        <f>28774</f>
        <v>28774</v>
      </c>
      <c r="B123" s="1">
        <f t="shared" si="9"/>
        <v>0</v>
      </c>
      <c r="C123" s="1">
        <f>20901</f>
        <v>20901</v>
      </c>
      <c r="D123" s="1">
        <f>90075</f>
        <v>90075</v>
      </c>
      <c r="E123" s="1">
        <f>87.9638671875</f>
        <v>87.9638671875</v>
      </c>
    </row>
    <row r="124" spans="1:5" x14ac:dyDescent="0.25">
      <c r="A124" s="1">
        <f>29021</f>
        <v>29021</v>
      </c>
      <c r="B124" s="1">
        <f t="shared" si="9"/>
        <v>0</v>
      </c>
      <c r="C124" s="1">
        <f>21058</f>
        <v>21058</v>
      </c>
      <c r="D124" s="1">
        <f t="shared" ref="D124:D133" si="10">90915</f>
        <v>90915</v>
      </c>
      <c r="E124" s="1">
        <f t="shared" ref="E124:E133" si="11">88.7841796875</f>
        <v>88.7841796875</v>
      </c>
    </row>
    <row r="125" spans="1:5" x14ac:dyDescent="0.25">
      <c r="A125" s="1">
        <f>29241</f>
        <v>29241</v>
      </c>
      <c r="B125" s="1">
        <f t="shared" si="9"/>
        <v>0</v>
      </c>
      <c r="C125" s="1">
        <f>21181</f>
        <v>21181</v>
      </c>
      <c r="D125" s="1">
        <f t="shared" si="10"/>
        <v>90915</v>
      </c>
      <c r="E125" s="1">
        <f t="shared" si="11"/>
        <v>88.7841796875</v>
      </c>
    </row>
    <row r="126" spans="1:5" x14ac:dyDescent="0.25">
      <c r="A126" s="1">
        <f>29455</f>
        <v>29455</v>
      </c>
      <c r="B126" s="1">
        <f t="shared" si="9"/>
        <v>0</v>
      </c>
      <c r="C126" s="1">
        <f>21366</f>
        <v>21366</v>
      </c>
      <c r="D126" s="1">
        <f t="shared" si="10"/>
        <v>90915</v>
      </c>
      <c r="E126" s="1">
        <f t="shared" si="11"/>
        <v>88.7841796875</v>
      </c>
    </row>
    <row r="127" spans="1:5" x14ac:dyDescent="0.25">
      <c r="A127" s="1">
        <f>29678</f>
        <v>29678</v>
      </c>
      <c r="B127" s="1">
        <f t="shared" si="9"/>
        <v>0</v>
      </c>
      <c r="C127" s="1">
        <f>21516</f>
        <v>21516</v>
      </c>
      <c r="D127" s="1">
        <f t="shared" si="10"/>
        <v>90915</v>
      </c>
      <c r="E127" s="1">
        <f t="shared" si="11"/>
        <v>88.7841796875</v>
      </c>
    </row>
    <row r="128" spans="1:5" x14ac:dyDescent="0.25">
      <c r="A128" s="1">
        <f>29917</f>
        <v>29917</v>
      </c>
      <c r="B128" s="1">
        <f t="shared" si="9"/>
        <v>0</v>
      </c>
      <c r="C128" s="1">
        <f>21684</f>
        <v>21684</v>
      </c>
      <c r="D128" s="1">
        <f t="shared" si="10"/>
        <v>90915</v>
      </c>
      <c r="E128" s="1">
        <f t="shared" si="11"/>
        <v>88.7841796875</v>
      </c>
    </row>
    <row r="129" spans="1:5" x14ac:dyDescent="0.25">
      <c r="A129" s="1">
        <f>30191</f>
        <v>30191</v>
      </c>
      <c r="B129" s="1">
        <f>5</f>
        <v>5</v>
      </c>
      <c r="C129" s="1">
        <f>21867</f>
        <v>21867</v>
      </c>
      <c r="D129" s="1">
        <f t="shared" si="10"/>
        <v>90915</v>
      </c>
      <c r="E129" s="1">
        <f t="shared" si="11"/>
        <v>88.7841796875</v>
      </c>
    </row>
    <row r="130" spans="1:5" x14ac:dyDescent="0.25">
      <c r="A130" s="1">
        <f>30386</f>
        <v>30386</v>
      </c>
      <c r="B130" s="1">
        <f>0</f>
        <v>0</v>
      </c>
      <c r="C130" s="1">
        <f>22005</f>
        <v>22005</v>
      </c>
      <c r="D130" s="1">
        <f t="shared" si="10"/>
        <v>90915</v>
      </c>
      <c r="E130" s="1">
        <f t="shared" si="11"/>
        <v>88.7841796875</v>
      </c>
    </row>
    <row r="131" spans="1:5" x14ac:dyDescent="0.25">
      <c r="A131" s="1">
        <f>30609</f>
        <v>30609</v>
      </c>
      <c r="B131" s="1">
        <f>0</f>
        <v>0</v>
      </c>
      <c r="C131" s="1">
        <f>22198</f>
        <v>22198</v>
      </c>
      <c r="D131" s="1">
        <f t="shared" si="10"/>
        <v>90915</v>
      </c>
      <c r="E131" s="1">
        <f t="shared" si="11"/>
        <v>88.7841796875</v>
      </c>
    </row>
    <row r="132" spans="1:5" x14ac:dyDescent="0.25">
      <c r="A132" s="1">
        <f>30818</f>
        <v>30818</v>
      </c>
      <c r="B132" s="1">
        <f>0</f>
        <v>0</v>
      </c>
      <c r="C132" s="1">
        <f>22346</f>
        <v>22346</v>
      </c>
      <c r="D132" s="1">
        <f t="shared" si="10"/>
        <v>90915</v>
      </c>
      <c r="E132" s="1">
        <f t="shared" si="11"/>
        <v>88.7841796875</v>
      </c>
    </row>
    <row r="133" spans="1:5" x14ac:dyDescent="0.25">
      <c r="A133" s="1">
        <f>31037</f>
        <v>31037</v>
      </c>
      <c r="B133" s="1">
        <f>0</f>
        <v>0</v>
      </c>
      <c r="C133" s="1">
        <f>22507</f>
        <v>22507</v>
      </c>
      <c r="D133" s="1">
        <f t="shared" si="10"/>
        <v>90915</v>
      </c>
      <c r="E133" s="1">
        <f t="shared" si="11"/>
        <v>88.7841796875</v>
      </c>
    </row>
    <row r="134" spans="1:5" x14ac:dyDescent="0.25">
      <c r="A134" s="1">
        <f>31252</f>
        <v>31252</v>
      </c>
      <c r="B134" s="1">
        <f>0</f>
        <v>0</v>
      </c>
      <c r="C134" s="1">
        <f>22666</f>
        <v>22666</v>
      </c>
      <c r="D134" s="1">
        <f>90935</f>
        <v>90935</v>
      </c>
      <c r="E134" s="1">
        <f>88.8037109375</f>
        <v>88.8037109375</v>
      </c>
    </row>
    <row r="135" spans="1:5" x14ac:dyDescent="0.25">
      <c r="A135" s="1">
        <f>31474</f>
        <v>31474</v>
      </c>
      <c r="B135" s="1">
        <f>0</f>
        <v>0</v>
      </c>
      <c r="C135" s="1">
        <f>22813</f>
        <v>22813</v>
      </c>
      <c r="D135" s="1">
        <f>90953</f>
        <v>90953</v>
      </c>
      <c r="E135" s="1">
        <f>88.8212890625</f>
        <v>88.8212890625</v>
      </c>
    </row>
    <row r="136" spans="1:5" x14ac:dyDescent="0.25">
      <c r="A136" s="1">
        <f>31700</f>
        <v>31700</v>
      </c>
      <c r="B136" s="1">
        <f>0</f>
        <v>0</v>
      </c>
      <c r="C136" s="1">
        <f>22965</f>
        <v>22965</v>
      </c>
      <c r="D136" s="1">
        <f t="shared" ref="D136:D141" si="12">90967</f>
        <v>90967</v>
      </c>
      <c r="E136" s="1">
        <f t="shared" ref="E136:E141" si="13">88.8349609375</f>
        <v>88.8349609375</v>
      </c>
    </row>
    <row r="137" spans="1:5" x14ac:dyDescent="0.25">
      <c r="A137" s="1">
        <f>31929</f>
        <v>31929</v>
      </c>
      <c r="B137" s="1">
        <f>2</f>
        <v>2</v>
      </c>
      <c r="C137" s="1">
        <f>23131</f>
        <v>23131</v>
      </c>
      <c r="D137" s="1">
        <f t="shared" si="12"/>
        <v>90967</v>
      </c>
      <c r="E137" s="1">
        <f t="shared" si="13"/>
        <v>88.8349609375</v>
      </c>
    </row>
    <row r="138" spans="1:5" x14ac:dyDescent="0.25">
      <c r="A138" s="1">
        <f>32167</f>
        <v>32167</v>
      </c>
      <c r="B138" s="1">
        <f>0</f>
        <v>0</v>
      </c>
      <c r="C138" s="1">
        <f>23293</f>
        <v>23293</v>
      </c>
      <c r="D138" s="1">
        <f t="shared" si="12"/>
        <v>90967</v>
      </c>
      <c r="E138" s="1">
        <f t="shared" si="13"/>
        <v>88.8349609375</v>
      </c>
    </row>
    <row r="139" spans="1:5" x14ac:dyDescent="0.25">
      <c r="A139" s="1">
        <f>32365</f>
        <v>32365</v>
      </c>
      <c r="B139" s="1">
        <f>0</f>
        <v>0</v>
      </c>
      <c r="C139" s="1">
        <f>23482</f>
        <v>23482</v>
      </c>
      <c r="D139" s="1">
        <f t="shared" si="12"/>
        <v>90967</v>
      </c>
      <c r="E139" s="1">
        <f t="shared" si="13"/>
        <v>88.8349609375</v>
      </c>
    </row>
    <row r="140" spans="1:5" x14ac:dyDescent="0.25">
      <c r="A140" s="1">
        <f>32582</f>
        <v>32582</v>
      </c>
      <c r="B140" s="1">
        <f>0</f>
        <v>0</v>
      </c>
      <c r="C140" s="1">
        <f>23629</f>
        <v>23629</v>
      </c>
      <c r="D140" s="1">
        <f t="shared" si="12"/>
        <v>90967</v>
      </c>
      <c r="E140" s="1">
        <f t="shared" si="13"/>
        <v>88.8349609375</v>
      </c>
    </row>
    <row r="141" spans="1:5" x14ac:dyDescent="0.25">
      <c r="A141" s="1">
        <f>32788</f>
        <v>32788</v>
      </c>
      <c r="B141" s="1">
        <f>0</f>
        <v>0</v>
      </c>
      <c r="C141" s="1">
        <f>23817</f>
        <v>23817</v>
      </c>
      <c r="D141" s="1">
        <f t="shared" si="12"/>
        <v>90967</v>
      </c>
      <c r="E141" s="1">
        <f t="shared" si="13"/>
        <v>88.8349609375</v>
      </c>
    </row>
    <row r="142" spans="1:5" x14ac:dyDescent="0.25">
      <c r="A142" s="1">
        <f>33023</f>
        <v>33023</v>
      </c>
      <c r="B142" s="1">
        <f>3</f>
        <v>3</v>
      </c>
      <c r="C142" s="1">
        <f>24010</f>
        <v>24010</v>
      </c>
      <c r="D142" s="1">
        <f>90971</f>
        <v>90971</v>
      </c>
      <c r="E142" s="1">
        <f>88.8388671875</f>
        <v>88.8388671875</v>
      </c>
    </row>
    <row r="143" spans="1:5" x14ac:dyDescent="0.25">
      <c r="A143" s="1">
        <f>33267</f>
        <v>33267</v>
      </c>
      <c r="B143" s="1">
        <f>0</f>
        <v>0</v>
      </c>
      <c r="C143" s="1">
        <f>24178</f>
        <v>24178</v>
      </c>
      <c r="D143" s="1">
        <f>91459</f>
        <v>91459</v>
      </c>
      <c r="E143" s="1">
        <f>89.3154296875</f>
        <v>89.3154296875</v>
      </c>
    </row>
    <row r="144" spans="1:5" x14ac:dyDescent="0.25">
      <c r="A144" s="1">
        <f>33477</f>
        <v>33477</v>
      </c>
      <c r="B144" s="1">
        <f>0</f>
        <v>0</v>
      </c>
      <c r="C144" s="1">
        <f>24304</f>
        <v>24304</v>
      </c>
      <c r="D144" s="1">
        <f t="shared" ref="D144:D161" si="14">91817</f>
        <v>91817</v>
      </c>
      <c r="E144" s="1">
        <f t="shared" ref="E144:E161" si="15">89.6650390625</f>
        <v>89.6650390625</v>
      </c>
    </row>
    <row r="145" spans="1:5" x14ac:dyDescent="0.25">
      <c r="A145" s="1">
        <f>33688</f>
        <v>33688</v>
      </c>
      <c r="B145" s="1">
        <f>0</f>
        <v>0</v>
      </c>
      <c r="C145" s="1">
        <f>24460</f>
        <v>24460</v>
      </c>
      <c r="D145" s="1">
        <f t="shared" si="14"/>
        <v>91817</v>
      </c>
      <c r="E145" s="1">
        <f t="shared" si="15"/>
        <v>89.6650390625</v>
      </c>
    </row>
    <row r="146" spans="1:5" x14ac:dyDescent="0.25">
      <c r="A146" s="1">
        <f>33900</f>
        <v>33900</v>
      </c>
      <c r="B146" s="1">
        <f>0</f>
        <v>0</v>
      </c>
      <c r="C146" s="1">
        <f>24611</f>
        <v>24611</v>
      </c>
      <c r="D146" s="1">
        <f t="shared" si="14"/>
        <v>91817</v>
      </c>
      <c r="E146" s="1">
        <f t="shared" si="15"/>
        <v>89.6650390625</v>
      </c>
    </row>
    <row r="147" spans="1:5" x14ac:dyDescent="0.25">
      <c r="A147" s="1">
        <f>34147</f>
        <v>34147</v>
      </c>
      <c r="B147" s="1">
        <f>0</f>
        <v>0</v>
      </c>
      <c r="C147" s="1">
        <f>24764</f>
        <v>24764</v>
      </c>
      <c r="D147" s="1">
        <f t="shared" si="14"/>
        <v>91817</v>
      </c>
      <c r="E147" s="1">
        <f t="shared" si="15"/>
        <v>89.6650390625</v>
      </c>
    </row>
    <row r="148" spans="1:5" x14ac:dyDescent="0.25">
      <c r="A148" s="1">
        <f>34361</f>
        <v>34361</v>
      </c>
      <c r="B148" s="1">
        <f>0</f>
        <v>0</v>
      </c>
      <c r="C148" s="1">
        <f>24906</f>
        <v>24906</v>
      </c>
      <c r="D148" s="1">
        <f t="shared" si="14"/>
        <v>91817</v>
      </c>
      <c r="E148" s="1">
        <f t="shared" si="15"/>
        <v>89.6650390625</v>
      </c>
    </row>
    <row r="149" spans="1:5" x14ac:dyDescent="0.25">
      <c r="A149" s="1">
        <f>34557</f>
        <v>34557</v>
      </c>
      <c r="B149" s="1">
        <f>0</f>
        <v>0</v>
      </c>
      <c r="C149" s="1">
        <f>25078</f>
        <v>25078</v>
      </c>
      <c r="D149" s="1">
        <f t="shared" si="14"/>
        <v>91817</v>
      </c>
      <c r="E149" s="1">
        <f t="shared" si="15"/>
        <v>89.6650390625</v>
      </c>
    </row>
    <row r="150" spans="1:5" x14ac:dyDescent="0.25">
      <c r="A150" s="1">
        <f>34774</f>
        <v>34774</v>
      </c>
      <c r="B150" s="1">
        <f>3</f>
        <v>3</v>
      </c>
      <c r="C150" s="1">
        <f>25237</f>
        <v>25237</v>
      </c>
      <c r="D150" s="1">
        <f t="shared" si="14"/>
        <v>91817</v>
      </c>
      <c r="E150" s="1">
        <f t="shared" si="15"/>
        <v>89.6650390625</v>
      </c>
    </row>
    <row r="151" spans="1:5" x14ac:dyDescent="0.25">
      <c r="A151" s="1">
        <f>35015</f>
        <v>35015</v>
      </c>
      <c r="B151" s="1">
        <f>0</f>
        <v>0</v>
      </c>
      <c r="C151" s="1">
        <f>25388</f>
        <v>25388</v>
      </c>
      <c r="D151" s="1">
        <f t="shared" si="14"/>
        <v>91817</v>
      </c>
      <c r="E151" s="1">
        <f t="shared" si="15"/>
        <v>89.6650390625</v>
      </c>
    </row>
    <row r="152" spans="1:5" x14ac:dyDescent="0.25">
      <c r="A152" s="1">
        <f>35245</f>
        <v>35245</v>
      </c>
      <c r="B152" s="1">
        <f>0</f>
        <v>0</v>
      </c>
      <c r="C152" s="1">
        <f>25544</f>
        <v>25544</v>
      </c>
      <c r="D152" s="1">
        <f t="shared" si="14"/>
        <v>91817</v>
      </c>
      <c r="E152" s="1">
        <f t="shared" si="15"/>
        <v>89.6650390625</v>
      </c>
    </row>
    <row r="153" spans="1:5" x14ac:dyDescent="0.25">
      <c r="C153" s="1">
        <f>25710</f>
        <v>25710</v>
      </c>
      <c r="D153" s="1">
        <f t="shared" si="14"/>
        <v>91817</v>
      </c>
      <c r="E153" s="1">
        <f t="shared" si="15"/>
        <v>89.6650390625</v>
      </c>
    </row>
    <row r="154" spans="1:5" x14ac:dyDescent="0.25">
      <c r="C154" s="1">
        <f>25874</f>
        <v>25874</v>
      </c>
      <c r="D154" s="1">
        <f t="shared" si="14"/>
        <v>91817</v>
      </c>
      <c r="E154" s="1">
        <f t="shared" si="15"/>
        <v>89.6650390625</v>
      </c>
    </row>
    <row r="155" spans="1:5" x14ac:dyDescent="0.25">
      <c r="C155" s="1">
        <f>26017</f>
        <v>26017</v>
      </c>
      <c r="D155" s="1">
        <f t="shared" si="14"/>
        <v>91817</v>
      </c>
      <c r="E155" s="1">
        <f t="shared" si="15"/>
        <v>89.6650390625</v>
      </c>
    </row>
    <row r="156" spans="1:5" x14ac:dyDescent="0.25">
      <c r="C156" s="1">
        <f>26168</f>
        <v>26168</v>
      </c>
      <c r="D156" s="1">
        <f t="shared" si="14"/>
        <v>91817</v>
      </c>
      <c r="E156" s="1">
        <f t="shared" si="15"/>
        <v>89.6650390625</v>
      </c>
    </row>
    <row r="157" spans="1:5" x14ac:dyDescent="0.25">
      <c r="C157" s="1">
        <f>26330</f>
        <v>26330</v>
      </c>
      <c r="D157" s="1">
        <f t="shared" si="14"/>
        <v>91817</v>
      </c>
      <c r="E157" s="1">
        <f t="shared" si="15"/>
        <v>89.6650390625</v>
      </c>
    </row>
    <row r="158" spans="1:5" x14ac:dyDescent="0.25">
      <c r="C158" s="1">
        <f>26498</f>
        <v>26498</v>
      </c>
      <c r="D158" s="1">
        <f t="shared" si="14"/>
        <v>91817</v>
      </c>
      <c r="E158" s="1">
        <f t="shared" si="15"/>
        <v>89.6650390625</v>
      </c>
    </row>
    <row r="159" spans="1:5" x14ac:dyDescent="0.25">
      <c r="C159" s="1">
        <f>26671</f>
        <v>26671</v>
      </c>
      <c r="D159" s="1">
        <f t="shared" si="14"/>
        <v>91817</v>
      </c>
      <c r="E159" s="1">
        <f t="shared" si="15"/>
        <v>89.6650390625</v>
      </c>
    </row>
    <row r="160" spans="1:5" x14ac:dyDescent="0.25">
      <c r="C160" s="1">
        <f>26806</f>
        <v>26806</v>
      </c>
      <c r="D160" s="1">
        <f t="shared" si="14"/>
        <v>91817</v>
      </c>
      <c r="E160" s="1">
        <f t="shared" si="15"/>
        <v>89.6650390625</v>
      </c>
    </row>
    <row r="161" spans="3:5" x14ac:dyDescent="0.25">
      <c r="C161" s="1">
        <f>26964</f>
        <v>26964</v>
      </c>
      <c r="D161" s="1">
        <f t="shared" si="14"/>
        <v>91817</v>
      </c>
      <c r="E161" s="1">
        <f t="shared" si="15"/>
        <v>89.6650390625</v>
      </c>
    </row>
    <row r="162" spans="3:5" x14ac:dyDescent="0.25">
      <c r="C162" s="1">
        <f>27109</f>
        <v>27109</v>
      </c>
      <c r="D162" s="1">
        <f>91903</f>
        <v>91903</v>
      </c>
      <c r="E162" s="1">
        <f>89.7490234375</f>
        <v>89.7490234375</v>
      </c>
    </row>
    <row r="163" spans="3:5" x14ac:dyDescent="0.25">
      <c r="C163" s="1">
        <f>27282</f>
        <v>27282</v>
      </c>
      <c r="D163" s="1">
        <f>91983</f>
        <v>91983</v>
      </c>
      <c r="E163" s="1">
        <f>89.8271484375</f>
        <v>89.8271484375</v>
      </c>
    </row>
    <row r="164" spans="3:5" x14ac:dyDescent="0.25">
      <c r="C164" s="1">
        <f>27425</f>
        <v>27425</v>
      </c>
      <c r="D164" s="1">
        <f>92027</f>
        <v>92027</v>
      </c>
      <c r="E164" s="1">
        <f>89.8701171875</f>
        <v>89.8701171875</v>
      </c>
    </row>
    <row r="165" spans="3:5" x14ac:dyDescent="0.25">
      <c r="C165" s="1">
        <f>27589</f>
        <v>27589</v>
      </c>
      <c r="D165" s="1">
        <f>92029</f>
        <v>92029</v>
      </c>
      <c r="E165" s="1">
        <f>89.8720703125</f>
        <v>89.8720703125</v>
      </c>
    </row>
    <row r="166" spans="3:5" x14ac:dyDescent="0.25">
      <c r="C166" s="1">
        <f>27740</f>
        <v>27740</v>
      </c>
      <c r="D166" s="1">
        <f t="shared" ref="D166:D181" si="16">92035</f>
        <v>92035</v>
      </c>
      <c r="E166" s="1">
        <f t="shared" ref="E166:E181" si="17">89.8779296875</f>
        <v>89.8779296875</v>
      </c>
    </row>
    <row r="167" spans="3:5" x14ac:dyDescent="0.25">
      <c r="C167" s="1">
        <f>27881</f>
        <v>27881</v>
      </c>
      <c r="D167" s="1">
        <f t="shared" si="16"/>
        <v>92035</v>
      </c>
      <c r="E167" s="1">
        <f t="shared" si="17"/>
        <v>89.8779296875</v>
      </c>
    </row>
    <row r="168" spans="3:5" x14ac:dyDescent="0.25">
      <c r="C168" s="1">
        <f>28040</f>
        <v>28040</v>
      </c>
      <c r="D168" s="1">
        <f t="shared" si="16"/>
        <v>92035</v>
      </c>
      <c r="E168" s="1">
        <f t="shared" si="17"/>
        <v>89.8779296875</v>
      </c>
    </row>
    <row r="169" spans="3:5" x14ac:dyDescent="0.25">
      <c r="C169" s="1">
        <f>28181</f>
        <v>28181</v>
      </c>
      <c r="D169" s="1">
        <f t="shared" si="16"/>
        <v>92035</v>
      </c>
      <c r="E169" s="1">
        <f t="shared" si="17"/>
        <v>89.8779296875</v>
      </c>
    </row>
    <row r="170" spans="3:5" x14ac:dyDescent="0.25">
      <c r="C170" s="1">
        <f>28346</f>
        <v>28346</v>
      </c>
      <c r="D170" s="1">
        <f t="shared" si="16"/>
        <v>92035</v>
      </c>
      <c r="E170" s="1">
        <f t="shared" si="17"/>
        <v>89.8779296875</v>
      </c>
    </row>
    <row r="171" spans="3:5" x14ac:dyDescent="0.25">
      <c r="C171" s="1">
        <f>28488</f>
        <v>28488</v>
      </c>
      <c r="D171" s="1">
        <f t="shared" si="16"/>
        <v>92035</v>
      </c>
      <c r="E171" s="1">
        <f t="shared" si="17"/>
        <v>89.8779296875</v>
      </c>
    </row>
    <row r="172" spans="3:5" x14ac:dyDescent="0.25">
      <c r="C172" s="1">
        <f>28651</f>
        <v>28651</v>
      </c>
      <c r="D172" s="1">
        <f t="shared" si="16"/>
        <v>92035</v>
      </c>
      <c r="E172" s="1">
        <f t="shared" si="17"/>
        <v>89.8779296875</v>
      </c>
    </row>
    <row r="173" spans="3:5" x14ac:dyDescent="0.25">
      <c r="C173" s="1">
        <f>28795</f>
        <v>28795</v>
      </c>
      <c r="D173" s="1">
        <f t="shared" si="16"/>
        <v>92035</v>
      </c>
      <c r="E173" s="1">
        <f t="shared" si="17"/>
        <v>89.8779296875</v>
      </c>
    </row>
    <row r="174" spans="3:5" x14ac:dyDescent="0.25">
      <c r="C174" s="1">
        <f>28962</f>
        <v>28962</v>
      </c>
      <c r="D174" s="1">
        <f t="shared" si="16"/>
        <v>92035</v>
      </c>
      <c r="E174" s="1">
        <f t="shared" si="17"/>
        <v>89.8779296875</v>
      </c>
    </row>
    <row r="175" spans="3:5" x14ac:dyDescent="0.25">
      <c r="C175" s="1">
        <f>29125</f>
        <v>29125</v>
      </c>
      <c r="D175" s="1">
        <f t="shared" si="16"/>
        <v>92035</v>
      </c>
      <c r="E175" s="1">
        <f t="shared" si="17"/>
        <v>89.8779296875</v>
      </c>
    </row>
    <row r="176" spans="3:5" x14ac:dyDescent="0.25">
      <c r="C176" s="1">
        <f>29256</f>
        <v>29256</v>
      </c>
      <c r="D176" s="1">
        <f t="shared" si="16"/>
        <v>92035</v>
      </c>
      <c r="E176" s="1">
        <f t="shared" si="17"/>
        <v>89.8779296875</v>
      </c>
    </row>
    <row r="177" spans="3:5" x14ac:dyDescent="0.25">
      <c r="C177" s="1">
        <f>29400</f>
        <v>29400</v>
      </c>
      <c r="D177" s="1">
        <f t="shared" si="16"/>
        <v>92035</v>
      </c>
      <c r="E177" s="1">
        <f t="shared" si="17"/>
        <v>89.8779296875</v>
      </c>
    </row>
    <row r="178" spans="3:5" x14ac:dyDescent="0.25">
      <c r="C178" s="1">
        <f>29576</f>
        <v>29576</v>
      </c>
      <c r="D178" s="1">
        <f t="shared" si="16"/>
        <v>92035</v>
      </c>
      <c r="E178" s="1">
        <f t="shared" si="17"/>
        <v>89.8779296875</v>
      </c>
    </row>
    <row r="179" spans="3:5" x14ac:dyDescent="0.25">
      <c r="C179" s="1">
        <f>29737</f>
        <v>29737</v>
      </c>
      <c r="D179" s="1">
        <f t="shared" si="16"/>
        <v>92035</v>
      </c>
      <c r="E179" s="1">
        <f t="shared" si="17"/>
        <v>89.8779296875</v>
      </c>
    </row>
    <row r="180" spans="3:5" x14ac:dyDescent="0.25">
      <c r="C180" s="1">
        <f>29880</f>
        <v>29880</v>
      </c>
      <c r="D180" s="1">
        <f t="shared" si="16"/>
        <v>92035</v>
      </c>
      <c r="E180" s="1">
        <f t="shared" si="17"/>
        <v>89.8779296875</v>
      </c>
    </row>
    <row r="181" spans="3:5" x14ac:dyDescent="0.25">
      <c r="C181" s="1">
        <f>30098</f>
        <v>30098</v>
      </c>
      <c r="D181" s="1">
        <f t="shared" si="16"/>
        <v>92035</v>
      </c>
      <c r="E181" s="1">
        <f t="shared" si="17"/>
        <v>89.8779296875</v>
      </c>
    </row>
    <row r="182" spans="3:5" x14ac:dyDescent="0.25">
      <c r="C182" s="1">
        <f>30265</f>
        <v>30265</v>
      </c>
      <c r="D182" s="1">
        <f>75451</f>
        <v>75451</v>
      </c>
      <c r="E182" s="1">
        <f>73.6826171875</f>
        <v>73.6826171875</v>
      </c>
    </row>
    <row r="183" spans="3:5" x14ac:dyDescent="0.25">
      <c r="C183" s="1">
        <f>30450</f>
        <v>30450</v>
      </c>
      <c r="D183" s="1">
        <f t="shared" ref="D183:D191" si="18">75433</f>
        <v>75433</v>
      </c>
      <c r="E183" s="1">
        <f t="shared" ref="E183:E191" si="19">73.6650390625</f>
        <v>73.6650390625</v>
      </c>
    </row>
    <row r="184" spans="3:5" x14ac:dyDescent="0.25">
      <c r="C184" s="1">
        <f>30603</f>
        <v>30603</v>
      </c>
      <c r="D184" s="1">
        <f t="shared" si="18"/>
        <v>75433</v>
      </c>
      <c r="E184" s="1">
        <f t="shared" si="19"/>
        <v>73.6650390625</v>
      </c>
    </row>
    <row r="185" spans="3:5" x14ac:dyDescent="0.25">
      <c r="C185" s="1">
        <f>30758</f>
        <v>30758</v>
      </c>
      <c r="D185" s="1">
        <f t="shared" si="18"/>
        <v>75433</v>
      </c>
      <c r="E185" s="1">
        <f t="shared" si="19"/>
        <v>73.6650390625</v>
      </c>
    </row>
    <row r="186" spans="3:5" x14ac:dyDescent="0.25">
      <c r="C186" s="1">
        <f>30919</f>
        <v>30919</v>
      </c>
      <c r="D186" s="1">
        <f t="shared" si="18"/>
        <v>75433</v>
      </c>
      <c r="E186" s="1">
        <f t="shared" si="19"/>
        <v>73.6650390625</v>
      </c>
    </row>
    <row r="187" spans="3:5" x14ac:dyDescent="0.25">
      <c r="C187" s="1">
        <f>31080</f>
        <v>31080</v>
      </c>
      <c r="D187" s="1">
        <f t="shared" si="18"/>
        <v>75433</v>
      </c>
      <c r="E187" s="1">
        <f t="shared" si="19"/>
        <v>73.6650390625</v>
      </c>
    </row>
    <row r="188" spans="3:5" x14ac:dyDescent="0.25">
      <c r="C188" s="1">
        <f>31239</f>
        <v>31239</v>
      </c>
      <c r="D188" s="1">
        <f t="shared" si="18"/>
        <v>75433</v>
      </c>
      <c r="E188" s="1">
        <f t="shared" si="19"/>
        <v>73.6650390625</v>
      </c>
    </row>
    <row r="189" spans="3:5" x14ac:dyDescent="0.25">
      <c r="C189" s="1">
        <f>31380</f>
        <v>31380</v>
      </c>
      <c r="D189" s="1">
        <f t="shared" si="18"/>
        <v>75433</v>
      </c>
      <c r="E189" s="1">
        <f t="shared" si="19"/>
        <v>73.6650390625</v>
      </c>
    </row>
    <row r="190" spans="3:5" x14ac:dyDescent="0.25">
      <c r="C190" s="1">
        <f>31559</f>
        <v>31559</v>
      </c>
      <c r="D190" s="1">
        <f t="shared" si="18"/>
        <v>75433</v>
      </c>
      <c r="E190" s="1">
        <f t="shared" si="19"/>
        <v>73.6650390625</v>
      </c>
    </row>
    <row r="191" spans="3:5" x14ac:dyDescent="0.25">
      <c r="C191" s="1">
        <f>31719</f>
        <v>31719</v>
      </c>
      <c r="D191" s="1">
        <f t="shared" si="18"/>
        <v>75433</v>
      </c>
      <c r="E191" s="1">
        <f t="shared" si="19"/>
        <v>73.6650390625</v>
      </c>
    </row>
    <row r="192" spans="3:5" x14ac:dyDescent="0.25">
      <c r="C192" s="1">
        <f>31888</f>
        <v>31888</v>
      </c>
      <c r="D192" s="1">
        <f>92125</f>
        <v>92125</v>
      </c>
      <c r="E192" s="1">
        <f>89.9658203125</f>
        <v>89.9658203125</v>
      </c>
    </row>
    <row r="193" spans="3:5" x14ac:dyDescent="0.25">
      <c r="C193" s="1">
        <f>32077</f>
        <v>32077</v>
      </c>
      <c r="D193" s="1">
        <f>92181</f>
        <v>92181</v>
      </c>
      <c r="E193" s="1">
        <f>90.0205078125</f>
        <v>90.0205078125</v>
      </c>
    </row>
    <row r="194" spans="3:5" x14ac:dyDescent="0.25">
      <c r="C194" s="1">
        <f>32242</f>
        <v>32242</v>
      </c>
      <c r="D194" s="1">
        <f>92189</f>
        <v>92189</v>
      </c>
      <c r="E194" s="1">
        <f>90.0283203125</f>
        <v>90.0283203125</v>
      </c>
    </row>
    <row r="195" spans="3:5" x14ac:dyDescent="0.25">
      <c r="C195" s="1">
        <f>32413</f>
        <v>32413</v>
      </c>
      <c r="D195" s="1">
        <f>92189</f>
        <v>92189</v>
      </c>
      <c r="E195" s="1">
        <f>90.0283203125</f>
        <v>90.0283203125</v>
      </c>
    </row>
    <row r="196" spans="3:5" x14ac:dyDescent="0.25">
      <c r="C196" s="1">
        <f>32561</f>
        <v>32561</v>
      </c>
      <c r="D196" s="1">
        <f>92189</f>
        <v>92189</v>
      </c>
      <c r="E196" s="1">
        <f>90.0283203125</f>
        <v>90.0283203125</v>
      </c>
    </row>
    <row r="197" spans="3:5" x14ac:dyDescent="0.25">
      <c r="C197" s="1">
        <f>32725</f>
        <v>32725</v>
      </c>
      <c r="D197" s="1">
        <f>92189</f>
        <v>92189</v>
      </c>
      <c r="E197" s="1">
        <f>90.0283203125</f>
        <v>90.0283203125</v>
      </c>
    </row>
    <row r="198" spans="3:5" x14ac:dyDescent="0.25">
      <c r="C198" s="1">
        <f>32877</f>
        <v>32877</v>
      </c>
      <c r="D198" s="1">
        <f>92189</f>
        <v>92189</v>
      </c>
      <c r="E198" s="1">
        <f>90.0283203125</f>
        <v>90.0283203125</v>
      </c>
    </row>
    <row r="199" spans="3:5" x14ac:dyDescent="0.25">
      <c r="C199" s="1">
        <f>33102</f>
        <v>33102</v>
      </c>
      <c r="D199" s="1">
        <f>75581</f>
        <v>75581</v>
      </c>
      <c r="E199" s="1">
        <f>73.8095703125</f>
        <v>73.8095703125</v>
      </c>
    </row>
    <row r="200" spans="3:5" x14ac:dyDescent="0.25">
      <c r="C200" s="1">
        <f>33250</f>
        <v>33250</v>
      </c>
      <c r="D200" s="1">
        <f>75289</f>
        <v>75289</v>
      </c>
      <c r="E200" s="1">
        <f>73.5244140625</f>
        <v>73.5244140625</v>
      </c>
    </row>
    <row r="201" spans="3:5" x14ac:dyDescent="0.25">
      <c r="C201" s="1">
        <f>33389</f>
        <v>33389</v>
      </c>
      <c r="D201" s="1">
        <f>75289</f>
        <v>75289</v>
      </c>
      <c r="E201" s="1">
        <f>73.5244140625</f>
        <v>73.5244140625</v>
      </c>
    </row>
    <row r="202" spans="3:5" x14ac:dyDescent="0.25">
      <c r="C202" s="1">
        <f>33565</f>
        <v>33565</v>
      </c>
      <c r="D202" s="1">
        <f>91953</f>
        <v>91953</v>
      </c>
      <c r="E202" s="1">
        <f>89.7978515625</f>
        <v>89.7978515625</v>
      </c>
    </row>
    <row r="203" spans="3:5" x14ac:dyDescent="0.25">
      <c r="C203" s="1">
        <f>33725</f>
        <v>33725</v>
      </c>
      <c r="D203" s="1">
        <f>91991</f>
        <v>91991</v>
      </c>
      <c r="E203" s="1">
        <f>89.8349609375</f>
        <v>89.8349609375</v>
      </c>
    </row>
    <row r="204" spans="3:5" x14ac:dyDescent="0.25">
      <c r="C204" s="1">
        <f>33888</f>
        <v>33888</v>
      </c>
      <c r="D204" s="1">
        <f>91991</f>
        <v>91991</v>
      </c>
      <c r="E204" s="1">
        <f>89.8349609375</f>
        <v>89.8349609375</v>
      </c>
    </row>
    <row r="205" spans="3:5" x14ac:dyDescent="0.25">
      <c r="C205" s="1">
        <f>34057</f>
        <v>34057</v>
      </c>
      <c r="D205" s="1">
        <f>91999</f>
        <v>91999</v>
      </c>
      <c r="E205" s="1">
        <f>89.8427734375</f>
        <v>89.8427734375</v>
      </c>
    </row>
    <row r="206" spans="3:5" x14ac:dyDescent="0.25">
      <c r="C206" s="1">
        <f>34213</f>
        <v>34213</v>
      </c>
      <c r="D206" s="1">
        <f>92027</f>
        <v>92027</v>
      </c>
      <c r="E206" s="1">
        <f>89.8701171875</f>
        <v>89.8701171875</v>
      </c>
    </row>
    <row r="207" spans="3:5" x14ac:dyDescent="0.25">
      <c r="C207" s="1">
        <f>34372</f>
        <v>34372</v>
      </c>
      <c r="D207" s="1">
        <f>92027</f>
        <v>92027</v>
      </c>
      <c r="E207" s="1">
        <f>89.8701171875</f>
        <v>89.8701171875</v>
      </c>
    </row>
    <row r="208" spans="3:5" x14ac:dyDescent="0.25">
      <c r="C208" s="1">
        <f>34523</f>
        <v>34523</v>
      </c>
      <c r="D208" s="1">
        <f>92027</f>
        <v>92027</v>
      </c>
      <c r="E208" s="1">
        <f>89.8701171875</f>
        <v>89.8701171875</v>
      </c>
    </row>
    <row r="209" spans="3:5" x14ac:dyDescent="0.25">
      <c r="C209" s="1">
        <f>34698</f>
        <v>34698</v>
      </c>
      <c r="D209" s="1">
        <f>92043</f>
        <v>92043</v>
      </c>
      <c r="E209" s="1">
        <f>89.8857421875</f>
        <v>89.8857421875</v>
      </c>
    </row>
    <row r="210" spans="3:5" x14ac:dyDescent="0.25">
      <c r="C210" s="1">
        <f>34857</f>
        <v>34857</v>
      </c>
      <c r="D210" s="1">
        <f>92101</f>
        <v>92101</v>
      </c>
      <c r="E210" s="1">
        <f>89.9423828125</f>
        <v>89.9423828125</v>
      </c>
    </row>
    <row r="211" spans="3:5" x14ac:dyDescent="0.25">
      <c r="C211" s="1">
        <f>34988</f>
        <v>34988</v>
      </c>
      <c r="D211" s="1">
        <f>92157</f>
        <v>92157</v>
      </c>
      <c r="E211" s="1">
        <f>89.9970703125</f>
        <v>89.9970703125</v>
      </c>
    </row>
    <row r="212" spans="3:5" x14ac:dyDescent="0.25">
      <c r="C212" s="1">
        <f>35153</f>
        <v>35153</v>
      </c>
      <c r="D212" s="1">
        <f>92161</f>
        <v>92161</v>
      </c>
      <c r="E212" s="1">
        <f>90.0009765625</f>
        <v>90.0009765625</v>
      </c>
    </row>
    <row r="213" spans="3:5" x14ac:dyDescent="0.25">
      <c r="C213" s="1">
        <f>35289</f>
        <v>35289</v>
      </c>
      <c r="D213" s="1">
        <f>92161</f>
        <v>92161</v>
      </c>
      <c r="E213" s="1">
        <f>90.0009765625</f>
        <v>90.0009765625</v>
      </c>
    </row>
    <row r="214" spans="3:5" x14ac:dyDescent="0.25">
      <c r="C214" s="1">
        <f>35426</f>
        <v>35426</v>
      </c>
      <c r="D214" s="1">
        <f>92161</f>
        <v>92161</v>
      </c>
      <c r="E214" s="1">
        <f>90.0009765625</f>
        <v>90.0009765625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2016-01-10T10:20:13Z</dcterms:modified>
</cp:coreProperties>
</file>