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eoMad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7" i="2" l="1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H13" i="2" s="1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<sst xmlns="http://schemas.openxmlformats.org/spreadsheetml/2006/main" count="9" uniqueCount="9">
  <si>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</si>
  <si>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</si>
  <si>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</si>
  <si>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</si>
  <si>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220(153x)</t>
  </si>
  <si>
    <t>AVERAGE: 156(216x)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</si>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</sst>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Sheet1!$A$2:$A$154</c:f>
              <c:numCache>
                <c:formatCode>General</c:formatCode>
                <c:ptCount val="153"/>
                <c:pt idx="0">
                  <c:v>1813</c:v>
                </c:pt>
                <c:pt idx="1">
                  <c:v>2057</c:v>
                </c:pt>
                <c:pt idx="2">
                  <c:v>2243</c:v>
                </c:pt>
                <c:pt idx="3">
                  <c:v>2457</c:v>
                </c:pt>
                <c:pt idx="4">
                  <c:v>2671</c:v>
                </c:pt>
                <c:pt idx="5">
                  <c:v>2884</c:v>
                </c:pt>
                <c:pt idx="6">
                  <c:v>3096</c:v>
                </c:pt>
                <c:pt idx="7">
                  <c:v>3301</c:v>
                </c:pt>
                <c:pt idx="8">
                  <c:v>3511</c:v>
                </c:pt>
                <c:pt idx="9">
                  <c:v>3691</c:v>
                </c:pt>
                <c:pt idx="10">
                  <c:v>3897</c:v>
                </c:pt>
                <c:pt idx="11">
                  <c:v>4106</c:v>
                </c:pt>
                <c:pt idx="12">
                  <c:v>4306</c:v>
                </c:pt>
                <c:pt idx="13">
                  <c:v>4516</c:v>
                </c:pt>
                <c:pt idx="14">
                  <c:v>4734</c:v>
                </c:pt>
                <c:pt idx="15">
                  <c:v>5004</c:v>
                </c:pt>
                <c:pt idx="16">
                  <c:v>5257</c:v>
                </c:pt>
                <c:pt idx="17">
                  <c:v>5513</c:v>
                </c:pt>
                <c:pt idx="18">
                  <c:v>5732</c:v>
                </c:pt>
                <c:pt idx="19">
                  <c:v>5988</c:v>
                </c:pt>
                <c:pt idx="20">
                  <c:v>6187</c:v>
                </c:pt>
                <c:pt idx="21">
                  <c:v>6419</c:v>
                </c:pt>
                <c:pt idx="22">
                  <c:v>6610</c:v>
                </c:pt>
                <c:pt idx="23">
                  <c:v>6844</c:v>
                </c:pt>
                <c:pt idx="24">
                  <c:v>7079</c:v>
                </c:pt>
                <c:pt idx="25">
                  <c:v>7269</c:v>
                </c:pt>
                <c:pt idx="26">
                  <c:v>7467</c:v>
                </c:pt>
                <c:pt idx="27">
                  <c:v>7707</c:v>
                </c:pt>
                <c:pt idx="28">
                  <c:v>7927</c:v>
                </c:pt>
                <c:pt idx="29">
                  <c:v>8118</c:v>
                </c:pt>
                <c:pt idx="30">
                  <c:v>8344</c:v>
                </c:pt>
                <c:pt idx="31">
                  <c:v>8572</c:v>
                </c:pt>
                <c:pt idx="32">
                  <c:v>8807</c:v>
                </c:pt>
                <c:pt idx="33">
                  <c:v>9022</c:v>
                </c:pt>
                <c:pt idx="34">
                  <c:v>9261</c:v>
                </c:pt>
                <c:pt idx="35">
                  <c:v>9480</c:v>
                </c:pt>
                <c:pt idx="36">
                  <c:v>9676</c:v>
                </c:pt>
                <c:pt idx="37">
                  <c:v>9918</c:v>
                </c:pt>
                <c:pt idx="38">
                  <c:v>10145</c:v>
                </c:pt>
                <c:pt idx="39">
                  <c:v>10364</c:v>
                </c:pt>
                <c:pt idx="40">
                  <c:v>10594</c:v>
                </c:pt>
                <c:pt idx="41">
                  <c:v>10816</c:v>
                </c:pt>
                <c:pt idx="42">
                  <c:v>11029</c:v>
                </c:pt>
                <c:pt idx="43">
                  <c:v>11248</c:v>
                </c:pt>
                <c:pt idx="44">
                  <c:v>11468</c:v>
                </c:pt>
                <c:pt idx="45">
                  <c:v>11692</c:v>
                </c:pt>
                <c:pt idx="46">
                  <c:v>11883</c:v>
                </c:pt>
                <c:pt idx="47">
                  <c:v>12130</c:v>
                </c:pt>
                <c:pt idx="48">
                  <c:v>12350</c:v>
                </c:pt>
                <c:pt idx="49">
                  <c:v>12539</c:v>
                </c:pt>
                <c:pt idx="50">
                  <c:v>12725</c:v>
                </c:pt>
                <c:pt idx="51">
                  <c:v>12943</c:v>
                </c:pt>
                <c:pt idx="52">
                  <c:v>13143</c:v>
                </c:pt>
                <c:pt idx="53">
                  <c:v>13373</c:v>
                </c:pt>
                <c:pt idx="54">
                  <c:v>13605</c:v>
                </c:pt>
                <c:pt idx="55">
                  <c:v>13826</c:v>
                </c:pt>
                <c:pt idx="56">
                  <c:v>14029</c:v>
                </c:pt>
                <c:pt idx="57">
                  <c:v>14233</c:v>
                </c:pt>
                <c:pt idx="58">
                  <c:v>14433</c:v>
                </c:pt>
                <c:pt idx="59">
                  <c:v>14646</c:v>
                </c:pt>
                <c:pt idx="60">
                  <c:v>14909</c:v>
                </c:pt>
                <c:pt idx="61">
                  <c:v>15145</c:v>
                </c:pt>
                <c:pt idx="62">
                  <c:v>15400</c:v>
                </c:pt>
                <c:pt idx="63">
                  <c:v>15636</c:v>
                </c:pt>
                <c:pt idx="64">
                  <c:v>15850</c:v>
                </c:pt>
                <c:pt idx="65">
                  <c:v>16066</c:v>
                </c:pt>
                <c:pt idx="66">
                  <c:v>16294</c:v>
                </c:pt>
                <c:pt idx="67">
                  <c:v>16515</c:v>
                </c:pt>
                <c:pt idx="68">
                  <c:v>16756</c:v>
                </c:pt>
                <c:pt idx="69">
                  <c:v>16951</c:v>
                </c:pt>
                <c:pt idx="70">
                  <c:v>17168</c:v>
                </c:pt>
                <c:pt idx="71">
                  <c:v>17390</c:v>
                </c:pt>
                <c:pt idx="72">
                  <c:v>17657</c:v>
                </c:pt>
                <c:pt idx="73">
                  <c:v>17872</c:v>
                </c:pt>
                <c:pt idx="74">
                  <c:v>18107</c:v>
                </c:pt>
                <c:pt idx="75">
                  <c:v>18329</c:v>
                </c:pt>
                <c:pt idx="76">
                  <c:v>18540</c:v>
                </c:pt>
                <c:pt idx="77">
                  <c:v>18770</c:v>
                </c:pt>
                <c:pt idx="78">
                  <c:v>19013</c:v>
                </c:pt>
                <c:pt idx="79">
                  <c:v>19256</c:v>
                </c:pt>
                <c:pt idx="80">
                  <c:v>19476</c:v>
                </c:pt>
                <c:pt idx="81">
                  <c:v>19693</c:v>
                </c:pt>
                <c:pt idx="82">
                  <c:v>19909</c:v>
                </c:pt>
                <c:pt idx="83">
                  <c:v>20130</c:v>
                </c:pt>
                <c:pt idx="84">
                  <c:v>20370</c:v>
                </c:pt>
                <c:pt idx="85">
                  <c:v>20610</c:v>
                </c:pt>
                <c:pt idx="86">
                  <c:v>20827</c:v>
                </c:pt>
                <c:pt idx="87">
                  <c:v>21071</c:v>
                </c:pt>
                <c:pt idx="88">
                  <c:v>21269</c:v>
                </c:pt>
                <c:pt idx="89">
                  <c:v>21474</c:v>
                </c:pt>
                <c:pt idx="90">
                  <c:v>21704</c:v>
                </c:pt>
                <c:pt idx="91">
                  <c:v>21915</c:v>
                </c:pt>
                <c:pt idx="92">
                  <c:v>22176</c:v>
                </c:pt>
                <c:pt idx="93">
                  <c:v>22393</c:v>
                </c:pt>
                <c:pt idx="94">
                  <c:v>22656</c:v>
                </c:pt>
                <c:pt idx="95">
                  <c:v>22870</c:v>
                </c:pt>
                <c:pt idx="96">
                  <c:v>23072</c:v>
                </c:pt>
                <c:pt idx="97">
                  <c:v>23283</c:v>
                </c:pt>
                <c:pt idx="98">
                  <c:v>23501</c:v>
                </c:pt>
                <c:pt idx="99">
                  <c:v>23742</c:v>
                </c:pt>
                <c:pt idx="100">
                  <c:v>23981</c:v>
                </c:pt>
                <c:pt idx="101">
                  <c:v>24184</c:v>
                </c:pt>
                <c:pt idx="102">
                  <c:v>24396</c:v>
                </c:pt>
                <c:pt idx="103">
                  <c:v>24614</c:v>
                </c:pt>
                <c:pt idx="104">
                  <c:v>24840</c:v>
                </c:pt>
                <c:pt idx="105">
                  <c:v>25068</c:v>
                </c:pt>
                <c:pt idx="106">
                  <c:v>25313</c:v>
                </c:pt>
                <c:pt idx="107">
                  <c:v>25527</c:v>
                </c:pt>
                <c:pt idx="108">
                  <c:v>25760</c:v>
                </c:pt>
                <c:pt idx="109">
                  <c:v>25988</c:v>
                </c:pt>
                <c:pt idx="110">
                  <c:v>26225</c:v>
                </c:pt>
                <c:pt idx="111">
                  <c:v>26434</c:v>
                </c:pt>
                <c:pt idx="112">
                  <c:v>26658</c:v>
                </c:pt>
                <c:pt idx="113">
                  <c:v>26880</c:v>
                </c:pt>
                <c:pt idx="114">
                  <c:v>27086</c:v>
                </c:pt>
                <c:pt idx="115">
                  <c:v>27310</c:v>
                </c:pt>
                <c:pt idx="116">
                  <c:v>27550</c:v>
                </c:pt>
                <c:pt idx="117">
                  <c:v>27753</c:v>
                </c:pt>
                <c:pt idx="118">
                  <c:v>27992</c:v>
                </c:pt>
                <c:pt idx="119">
                  <c:v>28235</c:v>
                </c:pt>
                <c:pt idx="120">
                  <c:v>28464</c:v>
                </c:pt>
                <c:pt idx="121">
                  <c:v>28705</c:v>
                </c:pt>
                <c:pt idx="122">
                  <c:v>28907</c:v>
                </c:pt>
                <c:pt idx="123">
                  <c:v>29129</c:v>
                </c:pt>
                <c:pt idx="124">
                  <c:v>29352</c:v>
                </c:pt>
                <c:pt idx="125">
                  <c:v>29570</c:v>
                </c:pt>
                <c:pt idx="126">
                  <c:v>29790</c:v>
                </c:pt>
                <c:pt idx="127">
                  <c:v>30029</c:v>
                </c:pt>
                <c:pt idx="128">
                  <c:v>30237</c:v>
                </c:pt>
                <c:pt idx="129">
                  <c:v>30443</c:v>
                </c:pt>
                <c:pt idx="130">
                  <c:v>30671</c:v>
                </c:pt>
                <c:pt idx="131">
                  <c:v>30900</c:v>
                </c:pt>
                <c:pt idx="132">
                  <c:v>31128</c:v>
                </c:pt>
                <c:pt idx="133">
                  <c:v>31346</c:v>
                </c:pt>
                <c:pt idx="134">
                  <c:v>31566</c:v>
                </c:pt>
                <c:pt idx="135">
                  <c:v>31798</c:v>
                </c:pt>
                <c:pt idx="136">
                  <c:v>32020</c:v>
                </c:pt>
                <c:pt idx="137">
                  <c:v>32253</c:v>
                </c:pt>
                <c:pt idx="138">
                  <c:v>32472</c:v>
                </c:pt>
                <c:pt idx="139">
                  <c:v>32672</c:v>
                </c:pt>
                <c:pt idx="140">
                  <c:v>32893</c:v>
                </c:pt>
                <c:pt idx="141">
                  <c:v>33073</c:v>
                </c:pt>
                <c:pt idx="142">
                  <c:v>33271</c:v>
                </c:pt>
                <c:pt idx="143">
                  <c:v>33515</c:v>
                </c:pt>
                <c:pt idx="144">
                  <c:v>33743</c:v>
                </c:pt>
                <c:pt idx="145">
                  <c:v>33961</c:v>
                </c:pt>
                <c:pt idx="146">
                  <c:v>34182</c:v>
                </c:pt>
                <c:pt idx="147">
                  <c:v>34419</c:v>
                </c:pt>
                <c:pt idx="148">
                  <c:v>34662</c:v>
                </c:pt>
                <c:pt idx="149">
                  <c:v>34863</c:v>
                </c:pt>
                <c:pt idx="150">
                  <c:v>35063</c:v>
                </c:pt>
                <c:pt idx="151">
                  <c:v>35294</c:v>
                </c:pt>
                <c:pt idx="152">
                  <c:v>35505</c:v>
                </c:pt>
              </c:numCache>
            </c:numRef>
          </c:cat>
          <c:val>
            <c:numRef>
              <c:f>Sheet1!$B$2:$B$154</c:f>
              <c:numCache>
                <c:formatCode>General</c:formatCode>
                <c:ptCount val="153"/>
                <c:pt idx="0">
                  <c:v>13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12</c:v>
                </c:pt>
                <c:pt idx="21">
                  <c:v>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6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98096"/>
        <c:axId val="1118895920"/>
      </c:lineChart>
      <c:catAx>
        <c:axId val="11188980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1889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8959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188980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Sheet1!$C$2:$C$217</c:f>
              <c:numCache>
                <c:formatCode>General</c:formatCode>
                <c:ptCount val="216"/>
                <c:pt idx="0">
                  <c:v>1795</c:v>
                </c:pt>
                <c:pt idx="1">
                  <c:v>1984</c:v>
                </c:pt>
                <c:pt idx="2">
                  <c:v>2130</c:v>
                </c:pt>
                <c:pt idx="3">
                  <c:v>2290</c:v>
                </c:pt>
                <c:pt idx="4">
                  <c:v>2407</c:v>
                </c:pt>
                <c:pt idx="5">
                  <c:v>2577</c:v>
                </c:pt>
                <c:pt idx="6">
                  <c:v>2722</c:v>
                </c:pt>
                <c:pt idx="7">
                  <c:v>2845</c:v>
                </c:pt>
                <c:pt idx="8">
                  <c:v>3007</c:v>
                </c:pt>
                <c:pt idx="9">
                  <c:v>3140</c:v>
                </c:pt>
                <c:pt idx="10">
                  <c:v>3288</c:v>
                </c:pt>
                <c:pt idx="11">
                  <c:v>3434</c:v>
                </c:pt>
                <c:pt idx="12">
                  <c:v>3611</c:v>
                </c:pt>
                <c:pt idx="13">
                  <c:v>3763</c:v>
                </c:pt>
                <c:pt idx="14">
                  <c:v>3925</c:v>
                </c:pt>
                <c:pt idx="15">
                  <c:v>4088</c:v>
                </c:pt>
                <c:pt idx="16">
                  <c:v>4249</c:v>
                </c:pt>
                <c:pt idx="17">
                  <c:v>4419</c:v>
                </c:pt>
                <c:pt idx="18">
                  <c:v>4558</c:v>
                </c:pt>
                <c:pt idx="19">
                  <c:v>4786</c:v>
                </c:pt>
                <c:pt idx="20">
                  <c:v>4919</c:v>
                </c:pt>
                <c:pt idx="21">
                  <c:v>5129</c:v>
                </c:pt>
                <c:pt idx="22">
                  <c:v>5326</c:v>
                </c:pt>
                <c:pt idx="23">
                  <c:v>5509</c:v>
                </c:pt>
                <c:pt idx="24">
                  <c:v>5706</c:v>
                </c:pt>
                <c:pt idx="25">
                  <c:v>5889</c:v>
                </c:pt>
                <c:pt idx="26">
                  <c:v>6060</c:v>
                </c:pt>
                <c:pt idx="27">
                  <c:v>6253</c:v>
                </c:pt>
                <c:pt idx="28">
                  <c:v>6405</c:v>
                </c:pt>
                <c:pt idx="29">
                  <c:v>6546</c:v>
                </c:pt>
                <c:pt idx="30">
                  <c:v>6701</c:v>
                </c:pt>
                <c:pt idx="31">
                  <c:v>6863</c:v>
                </c:pt>
                <c:pt idx="32">
                  <c:v>7015</c:v>
                </c:pt>
                <c:pt idx="33">
                  <c:v>7183</c:v>
                </c:pt>
                <c:pt idx="34">
                  <c:v>7347</c:v>
                </c:pt>
                <c:pt idx="35">
                  <c:v>7495</c:v>
                </c:pt>
                <c:pt idx="36">
                  <c:v>7642</c:v>
                </c:pt>
                <c:pt idx="37">
                  <c:v>7800</c:v>
                </c:pt>
                <c:pt idx="38">
                  <c:v>7937</c:v>
                </c:pt>
                <c:pt idx="39">
                  <c:v>8106</c:v>
                </c:pt>
                <c:pt idx="40">
                  <c:v>8252</c:v>
                </c:pt>
                <c:pt idx="41">
                  <c:v>8430</c:v>
                </c:pt>
                <c:pt idx="42">
                  <c:v>8598</c:v>
                </c:pt>
                <c:pt idx="43">
                  <c:v>8751</c:v>
                </c:pt>
                <c:pt idx="44">
                  <c:v>8926</c:v>
                </c:pt>
                <c:pt idx="45">
                  <c:v>9099</c:v>
                </c:pt>
                <c:pt idx="46">
                  <c:v>9265</c:v>
                </c:pt>
                <c:pt idx="47">
                  <c:v>9418</c:v>
                </c:pt>
                <c:pt idx="48">
                  <c:v>9596</c:v>
                </c:pt>
                <c:pt idx="49">
                  <c:v>9765</c:v>
                </c:pt>
                <c:pt idx="50">
                  <c:v>9936</c:v>
                </c:pt>
                <c:pt idx="51">
                  <c:v>10078</c:v>
                </c:pt>
                <c:pt idx="52">
                  <c:v>10221</c:v>
                </c:pt>
                <c:pt idx="53">
                  <c:v>10382</c:v>
                </c:pt>
                <c:pt idx="54">
                  <c:v>10541</c:v>
                </c:pt>
                <c:pt idx="55">
                  <c:v>10696</c:v>
                </c:pt>
                <c:pt idx="56">
                  <c:v>10857</c:v>
                </c:pt>
                <c:pt idx="57">
                  <c:v>11050</c:v>
                </c:pt>
                <c:pt idx="58">
                  <c:v>11206</c:v>
                </c:pt>
                <c:pt idx="59">
                  <c:v>11356</c:v>
                </c:pt>
                <c:pt idx="60">
                  <c:v>11494</c:v>
                </c:pt>
                <c:pt idx="61">
                  <c:v>11680</c:v>
                </c:pt>
                <c:pt idx="62">
                  <c:v>11825</c:v>
                </c:pt>
                <c:pt idx="63">
                  <c:v>11989</c:v>
                </c:pt>
                <c:pt idx="64">
                  <c:v>12130</c:v>
                </c:pt>
                <c:pt idx="65">
                  <c:v>12289</c:v>
                </c:pt>
                <c:pt idx="66">
                  <c:v>12486</c:v>
                </c:pt>
                <c:pt idx="67">
                  <c:v>12648</c:v>
                </c:pt>
                <c:pt idx="68">
                  <c:v>12791</c:v>
                </c:pt>
                <c:pt idx="69">
                  <c:v>12943</c:v>
                </c:pt>
                <c:pt idx="70">
                  <c:v>13089</c:v>
                </c:pt>
                <c:pt idx="71">
                  <c:v>13257</c:v>
                </c:pt>
                <c:pt idx="72">
                  <c:v>13409</c:v>
                </c:pt>
                <c:pt idx="73">
                  <c:v>13546</c:v>
                </c:pt>
                <c:pt idx="74">
                  <c:v>13716</c:v>
                </c:pt>
                <c:pt idx="75">
                  <c:v>13872</c:v>
                </c:pt>
                <c:pt idx="76">
                  <c:v>14025</c:v>
                </c:pt>
                <c:pt idx="77">
                  <c:v>14197</c:v>
                </c:pt>
                <c:pt idx="78">
                  <c:v>14360</c:v>
                </c:pt>
                <c:pt idx="79">
                  <c:v>14521</c:v>
                </c:pt>
                <c:pt idx="80">
                  <c:v>14672</c:v>
                </c:pt>
                <c:pt idx="81">
                  <c:v>14830</c:v>
                </c:pt>
                <c:pt idx="82">
                  <c:v>14987</c:v>
                </c:pt>
                <c:pt idx="83">
                  <c:v>15153</c:v>
                </c:pt>
                <c:pt idx="84">
                  <c:v>15325</c:v>
                </c:pt>
                <c:pt idx="85">
                  <c:v>15490</c:v>
                </c:pt>
                <c:pt idx="86">
                  <c:v>15632</c:v>
                </c:pt>
                <c:pt idx="87">
                  <c:v>15798</c:v>
                </c:pt>
                <c:pt idx="88">
                  <c:v>15968</c:v>
                </c:pt>
                <c:pt idx="89">
                  <c:v>16140</c:v>
                </c:pt>
                <c:pt idx="90">
                  <c:v>16287</c:v>
                </c:pt>
                <c:pt idx="91">
                  <c:v>16449</c:v>
                </c:pt>
                <c:pt idx="92">
                  <c:v>16611</c:v>
                </c:pt>
                <c:pt idx="93">
                  <c:v>16804</c:v>
                </c:pt>
                <c:pt idx="94">
                  <c:v>16947</c:v>
                </c:pt>
                <c:pt idx="95">
                  <c:v>17108</c:v>
                </c:pt>
                <c:pt idx="96">
                  <c:v>17254</c:v>
                </c:pt>
                <c:pt idx="97">
                  <c:v>17429</c:v>
                </c:pt>
                <c:pt idx="98">
                  <c:v>17580</c:v>
                </c:pt>
                <c:pt idx="99">
                  <c:v>17726</c:v>
                </c:pt>
                <c:pt idx="100">
                  <c:v>17890</c:v>
                </c:pt>
                <c:pt idx="101">
                  <c:v>18059</c:v>
                </c:pt>
                <c:pt idx="102">
                  <c:v>18194</c:v>
                </c:pt>
                <c:pt idx="103">
                  <c:v>18372</c:v>
                </c:pt>
                <c:pt idx="104">
                  <c:v>18555</c:v>
                </c:pt>
                <c:pt idx="105">
                  <c:v>18697</c:v>
                </c:pt>
                <c:pt idx="106">
                  <c:v>18857</c:v>
                </c:pt>
                <c:pt idx="107">
                  <c:v>19027</c:v>
                </c:pt>
                <c:pt idx="108">
                  <c:v>19205</c:v>
                </c:pt>
                <c:pt idx="109">
                  <c:v>19368</c:v>
                </c:pt>
                <c:pt idx="110">
                  <c:v>19524</c:v>
                </c:pt>
                <c:pt idx="111">
                  <c:v>19687</c:v>
                </c:pt>
                <c:pt idx="112">
                  <c:v>19856</c:v>
                </c:pt>
                <c:pt idx="113">
                  <c:v>20021</c:v>
                </c:pt>
                <c:pt idx="114">
                  <c:v>20177</c:v>
                </c:pt>
                <c:pt idx="115">
                  <c:v>20337</c:v>
                </c:pt>
                <c:pt idx="116">
                  <c:v>20500</c:v>
                </c:pt>
                <c:pt idx="117">
                  <c:v>20664</c:v>
                </c:pt>
                <c:pt idx="118">
                  <c:v>20821</c:v>
                </c:pt>
                <c:pt idx="119">
                  <c:v>21056</c:v>
                </c:pt>
                <c:pt idx="120">
                  <c:v>21187</c:v>
                </c:pt>
                <c:pt idx="121">
                  <c:v>21342</c:v>
                </c:pt>
                <c:pt idx="122">
                  <c:v>21474</c:v>
                </c:pt>
                <c:pt idx="123">
                  <c:v>21631</c:v>
                </c:pt>
                <c:pt idx="124">
                  <c:v>21788</c:v>
                </c:pt>
                <c:pt idx="125">
                  <c:v>21919</c:v>
                </c:pt>
                <c:pt idx="126">
                  <c:v>22072</c:v>
                </c:pt>
                <c:pt idx="127">
                  <c:v>22211</c:v>
                </c:pt>
                <c:pt idx="128">
                  <c:v>22357</c:v>
                </c:pt>
                <c:pt idx="129">
                  <c:v>22498</c:v>
                </c:pt>
                <c:pt idx="130">
                  <c:v>22645</c:v>
                </c:pt>
                <c:pt idx="131">
                  <c:v>22779</c:v>
                </c:pt>
                <c:pt idx="132">
                  <c:v>22908</c:v>
                </c:pt>
                <c:pt idx="133">
                  <c:v>23082</c:v>
                </c:pt>
                <c:pt idx="134">
                  <c:v>23230</c:v>
                </c:pt>
                <c:pt idx="135">
                  <c:v>23368</c:v>
                </c:pt>
                <c:pt idx="136">
                  <c:v>23530</c:v>
                </c:pt>
                <c:pt idx="137">
                  <c:v>23680</c:v>
                </c:pt>
                <c:pt idx="138">
                  <c:v>23845</c:v>
                </c:pt>
                <c:pt idx="139">
                  <c:v>24007</c:v>
                </c:pt>
                <c:pt idx="140">
                  <c:v>24158</c:v>
                </c:pt>
                <c:pt idx="141">
                  <c:v>24314</c:v>
                </c:pt>
                <c:pt idx="142">
                  <c:v>24463</c:v>
                </c:pt>
                <c:pt idx="143">
                  <c:v>24587</c:v>
                </c:pt>
                <c:pt idx="144">
                  <c:v>24748</c:v>
                </c:pt>
                <c:pt idx="145">
                  <c:v>24915</c:v>
                </c:pt>
                <c:pt idx="146">
                  <c:v>25081</c:v>
                </c:pt>
                <c:pt idx="147">
                  <c:v>25236</c:v>
                </c:pt>
                <c:pt idx="148">
                  <c:v>25369</c:v>
                </c:pt>
                <c:pt idx="149">
                  <c:v>25498</c:v>
                </c:pt>
                <c:pt idx="150">
                  <c:v>25655</c:v>
                </c:pt>
                <c:pt idx="151">
                  <c:v>25826</c:v>
                </c:pt>
                <c:pt idx="152">
                  <c:v>25988</c:v>
                </c:pt>
                <c:pt idx="153">
                  <c:v>26154</c:v>
                </c:pt>
                <c:pt idx="154">
                  <c:v>26298</c:v>
                </c:pt>
                <c:pt idx="155">
                  <c:v>26442</c:v>
                </c:pt>
                <c:pt idx="156">
                  <c:v>26595</c:v>
                </c:pt>
                <c:pt idx="157">
                  <c:v>26747</c:v>
                </c:pt>
                <c:pt idx="158">
                  <c:v>26917</c:v>
                </c:pt>
                <c:pt idx="159">
                  <c:v>27077</c:v>
                </c:pt>
                <c:pt idx="160">
                  <c:v>27229</c:v>
                </c:pt>
                <c:pt idx="161">
                  <c:v>27395</c:v>
                </c:pt>
                <c:pt idx="162">
                  <c:v>27532</c:v>
                </c:pt>
                <c:pt idx="163">
                  <c:v>27698</c:v>
                </c:pt>
                <c:pt idx="164">
                  <c:v>27837</c:v>
                </c:pt>
                <c:pt idx="165">
                  <c:v>27994</c:v>
                </c:pt>
                <c:pt idx="166">
                  <c:v>28150</c:v>
                </c:pt>
                <c:pt idx="167">
                  <c:v>28315</c:v>
                </c:pt>
                <c:pt idx="168">
                  <c:v>28478</c:v>
                </c:pt>
                <c:pt idx="169">
                  <c:v>28625</c:v>
                </c:pt>
                <c:pt idx="170">
                  <c:v>28777</c:v>
                </c:pt>
                <c:pt idx="171">
                  <c:v>28925</c:v>
                </c:pt>
                <c:pt idx="172">
                  <c:v>29072</c:v>
                </c:pt>
                <c:pt idx="173">
                  <c:v>29225</c:v>
                </c:pt>
                <c:pt idx="174">
                  <c:v>29379</c:v>
                </c:pt>
                <c:pt idx="175">
                  <c:v>29534</c:v>
                </c:pt>
                <c:pt idx="176">
                  <c:v>29699</c:v>
                </c:pt>
                <c:pt idx="177">
                  <c:v>29859</c:v>
                </c:pt>
                <c:pt idx="178">
                  <c:v>30018</c:v>
                </c:pt>
                <c:pt idx="179">
                  <c:v>30168</c:v>
                </c:pt>
                <c:pt idx="180">
                  <c:v>30305</c:v>
                </c:pt>
                <c:pt idx="181">
                  <c:v>30457</c:v>
                </c:pt>
                <c:pt idx="182">
                  <c:v>30596</c:v>
                </c:pt>
                <c:pt idx="183">
                  <c:v>30770</c:v>
                </c:pt>
                <c:pt idx="184">
                  <c:v>30913</c:v>
                </c:pt>
                <c:pt idx="185">
                  <c:v>31068</c:v>
                </c:pt>
                <c:pt idx="186">
                  <c:v>31250</c:v>
                </c:pt>
                <c:pt idx="187">
                  <c:v>31410</c:v>
                </c:pt>
                <c:pt idx="188">
                  <c:v>31551</c:v>
                </c:pt>
                <c:pt idx="189">
                  <c:v>31726</c:v>
                </c:pt>
                <c:pt idx="190">
                  <c:v>31876</c:v>
                </c:pt>
                <c:pt idx="191">
                  <c:v>32029</c:v>
                </c:pt>
                <c:pt idx="192">
                  <c:v>32169</c:v>
                </c:pt>
                <c:pt idx="193">
                  <c:v>32306</c:v>
                </c:pt>
                <c:pt idx="194">
                  <c:v>32441</c:v>
                </c:pt>
                <c:pt idx="195">
                  <c:v>32599</c:v>
                </c:pt>
                <c:pt idx="196">
                  <c:v>32762</c:v>
                </c:pt>
                <c:pt idx="197">
                  <c:v>32942</c:v>
                </c:pt>
                <c:pt idx="198">
                  <c:v>33067</c:v>
                </c:pt>
                <c:pt idx="199">
                  <c:v>33198</c:v>
                </c:pt>
                <c:pt idx="200">
                  <c:v>33359</c:v>
                </c:pt>
                <c:pt idx="201">
                  <c:v>33490</c:v>
                </c:pt>
                <c:pt idx="202">
                  <c:v>33657</c:v>
                </c:pt>
                <c:pt idx="203">
                  <c:v>33816</c:v>
                </c:pt>
                <c:pt idx="204">
                  <c:v>33972</c:v>
                </c:pt>
                <c:pt idx="205">
                  <c:v>34110</c:v>
                </c:pt>
                <c:pt idx="206">
                  <c:v>34257</c:v>
                </c:pt>
                <c:pt idx="207">
                  <c:v>34393</c:v>
                </c:pt>
                <c:pt idx="208">
                  <c:v>34535</c:v>
                </c:pt>
                <c:pt idx="209">
                  <c:v>34699</c:v>
                </c:pt>
                <c:pt idx="210">
                  <c:v>34855</c:v>
                </c:pt>
                <c:pt idx="211">
                  <c:v>35014</c:v>
                </c:pt>
                <c:pt idx="212">
                  <c:v>35171</c:v>
                </c:pt>
                <c:pt idx="213">
                  <c:v>35329</c:v>
                </c:pt>
                <c:pt idx="214">
                  <c:v>35460</c:v>
                </c:pt>
                <c:pt idx="215">
                  <c:v>35610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6.29296875</c:v>
                </c:pt>
                <c:pt idx="1">
                  <c:v>59.0869140625</c:v>
                </c:pt>
                <c:pt idx="2">
                  <c:v>62.509765625</c:v>
                </c:pt>
                <c:pt idx="3">
                  <c:v>62.5107421875</c:v>
                </c:pt>
                <c:pt idx="4">
                  <c:v>62.509765625</c:v>
                </c:pt>
                <c:pt idx="5">
                  <c:v>78.787109375</c:v>
                </c:pt>
                <c:pt idx="6">
                  <c:v>78.7900390625</c:v>
                </c:pt>
                <c:pt idx="7">
                  <c:v>78.7890625</c:v>
                </c:pt>
                <c:pt idx="8">
                  <c:v>78.7890625</c:v>
                </c:pt>
                <c:pt idx="9">
                  <c:v>78.8173828125</c:v>
                </c:pt>
                <c:pt idx="10">
                  <c:v>78.81640625</c:v>
                </c:pt>
                <c:pt idx="11">
                  <c:v>78.81640625</c:v>
                </c:pt>
                <c:pt idx="12">
                  <c:v>78.857421875</c:v>
                </c:pt>
                <c:pt idx="13">
                  <c:v>78.943359375</c:v>
                </c:pt>
                <c:pt idx="14">
                  <c:v>78.9638671875</c:v>
                </c:pt>
                <c:pt idx="15">
                  <c:v>78.966796875</c:v>
                </c:pt>
                <c:pt idx="16">
                  <c:v>78.970703125</c:v>
                </c:pt>
                <c:pt idx="17">
                  <c:v>78.970703125</c:v>
                </c:pt>
                <c:pt idx="18">
                  <c:v>78.9716796875</c:v>
                </c:pt>
                <c:pt idx="19">
                  <c:v>78.9892578125</c:v>
                </c:pt>
                <c:pt idx="20">
                  <c:v>78.98828125</c:v>
                </c:pt>
                <c:pt idx="21">
                  <c:v>79</c:v>
                </c:pt>
                <c:pt idx="22">
                  <c:v>79.0009765625</c:v>
                </c:pt>
                <c:pt idx="23">
                  <c:v>79</c:v>
                </c:pt>
                <c:pt idx="24">
                  <c:v>79.0078125</c:v>
                </c:pt>
                <c:pt idx="25">
                  <c:v>79.015625</c:v>
                </c:pt>
                <c:pt idx="26">
                  <c:v>80.1474609375</c:v>
                </c:pt>
                <c:pt idx="27">
                  <c:v>80.8935546875</c:v>
                </c:pt>
                <c:pt idx="28">
                  <c:v>83.3583984375</c:v>
                </c:pt>
                <c:pt idx="29">
                  <c:v>85.619140625</c:v>
                </c:pt>
                <c:pt idx="30">
                  <c:v>85.619140625</c:v>
                </c:pt>
                <c:pt idx="31">
                  <c:v>85.619140625</c:v>
                </c:pt>
                <c:pt idx="32">
                  <c:v>85.619140625</c:v>
                </c:pt>
                <c:pt idx="33">
                  <c:v>85.619140625</c:v>
                </c:pt>
                <c:pt idx="34">
                  <c:v>85.619140625</c:v>
                </c:pt>
                <c:pt idx="35">
                  <c:v>85.619140625</c:v>
                </c:pt>
                <c:pt idx="36">
                  <c:v>85.619140625</c:v>
                </c:pt>
                <c:pt idx="37">
                  <c:v>85.619140625</c:v>
                </c:pt>
                <c:pt idx="38">
                  <c:v>85.626953125</c:v>
                </c:pt>
                <c:pt idx="39">
                  <c:v>85.84375</c:v>
                </c:pt>
                <c:pt idx="40">
                  <c:v>86.091796875</c:v>
                </c:pt>
                <c:pt idx="41">
                  <c:v>86.091796875</c:v>
                </c:pt>
                <c:pt idx="42">
                  <c:v>86.091796875</c:v>
                </c:pt>
                <c:pt idx="43">
                  <c:v>86.091796875</c:v>
                </c:pt>
                <c:pt idx="44">
                  <c:v>86.0927734375</c:v>
                </c:pt>
                <c:pt idx="45">
                  <c:v>86.46875</c:v>
                </c:pt>
                <c:pt idx="46">
                  <c:v>87.546875</c:v>
                </c:pt>
                <c:pt idx="47">
                  <c:v>87.546875</c:v>
                </c:pt>
                <c:pt idx="48">
                  <c:v>87.546875</c:v>
                </c:pt>
                <c:pt idx="49">
                  <c:v>87.546875</c:v>
                </c:pt>
                <c:pt idx="50">
                  <c:v>87.546875</c:v>
                </c:pt>
                <c:pt idx="51">
                  <c:v>87.546875</c:v>
                </c:pt>
                <c:pt idx="52">
                  <c:v>87.546875</c:v>
                </c:pt>
                <c:pt idx="53">
                  <c:v>87.546875</c:v>
                </c:pt>
                <c:pt idx="54">
                  <c:v>87.546875</c:v>
                </c:pt>
                <c:pt idx="55">
                  <c:v>87.546875</c:v>
                </c:pt>
                <c:pt idx="56">
                  <c:v>87.546875</c:v>
                </c:pt>
                <c:pt idx="57">
                  <c:v>87.546875</c:v>
                </c:pt>
                <c:pt idx="58">
                  <c:v>87.546875</c:v>
                </c:pt>
                <c:pt idx="59">
                  <c:v>87.546875</c:v>
                </c:pt>
                <c:pt idx="60">
                  <c:v>87.546875</c:v>
                </c:pt>
                <c:pt idx="61">
                  <c:v>87.546875</c:v>
                </c:pt>
                <c:pt idx="62">
                  <c:v>87.546875</c:v>
                </c:pt>
                <c:pt idx="63">
                  <c:v>87.58203125</c:v>
                </c:pt>
                <c:pt idx="64">
                  <c:v>87.822265625</c:v>
                </c:pt>
                <c:pt idx="65">
                  <c:v>87.849609375</c:v>
                </c:pt>
                <c:pt idx="66">
                  <c:v>87.7421875</c:v>
                </c:pt>
                <c:pt idx="67">
                  <c:v>87.765625</c:v>
                </c:pt>
                <c:pt idx="68">
                  <c:v>87.765625</c:v>
                </c:pt>
                <c:pt idx="69">
                  <c:v>87.765625</c:v>
                </c:pt>
                <c:pt idx="70">
                  <c:v>87.765625</c:v>
                </c:pt>
                <c:pt idx="71">
                  <c:v>87.765625</c:v>
                </c:pt>
                <c:pt idx="72">
                  <c:v>87.765625</c:v>
                </c:pt>
                <c:pt idx="73">
                  <c:v>87.765625</c:v>
                </c:pt>
                <c:pt idx="74">
                  <c:v>87.765625</c:v>
                </c:pt>
                <c:pt idx="75">
                  <c:v>87.765625</c:v>
                </c:pt>
                <c:pt idx="76">
                  <c:v>87.765625</c:v>
                </c:pt>
                <c:pt idx="77">
                  <c:v>87.765625</c:v>
                </c:pt>
                <c:pt idx="78">
                  <c:v>87.765625</c:v>
                </c:pt>
                <c:pt idx="79">
                  <c:v>87.765625</c:v>
                </c:pt>
                <c:pt idx="80">
                  <c:v>87.765625</c:v>
                </c:pt>
                <c:pt idx="81">
                  <c:v>87.765625</c:v>
                </c:pt>
                <c:pt idx="82">
                  <c:v>87.76953125</c:v>
                </c:pt>
                <c:pt idx="83">
                  <c:v>71.4482421875</c:v>
                </c:pt>
                <c:pt idx="84">
                  <c:v>71.4482421875</c:v>
                </c:pt>
                <c:pt idx="85">
                  <c:v>71.4482421875</c:v>
                </c:pt>
                <c:pt idx="86">
                  <c:v>71.4482421875</c:v>
                </c:pt>
                <c:pt idx="87">
                  <c:v>71.4482421875</c:v>
                </c:pt>
                <c:pt idx="88">
                  <c:v>71.4482421875</c:v>
                </c:pt>
                <c:pt idx="89">
                  <c:v>71.4482421875</c:v>
                </c:pt>
                <c:pt idx="90">
                  <c:v>71.4482421875</c:v>
                </c:pt>
                <c:pt idx="91">
                  <c:v>71.4482421875</c:v>
                </c:pt>
                <c:pt idx="92">
                  <c:v>71.4482421875</c:v>
                </c:pt>
                <c:pt idx="93">
                  <c:v>87.9658203125</c:v>
                </c:pt>
                <c:pt idx="94">
                  <c:v>88.2626953125</c:v>
                </c:pt>
                <c:pt idx="95">
                  <c:v>88.2626953125</c:v>
                </c:pt>
                <c:pt idx="96">
                  <c:v>88.2626953125</c:v>
                </c:pt>
                <c:pt idx="97">
                  <c:v>88.2626953125</c:v>
                </c:pt>
                <c:pt idx="98">
                  <c:v>88.2626953125</c:v>
                </c:pt>
                <c:pt idx="99">
                  <c:v>88.2626953125</c:v>
                </c:pt>
                <c:pt idx="100">
                  <c:v>88.2626953125</c:v>
                </c:pt>
                <c:pt idx="101">
                  <c:v>71.7060546875</c:v>
                </c:pt>
                <c:pt idx="102">
                  <c:v>71.5791015625</c:v>
                </c:pt>
                <c:pt idx="103">
                  <c:v>71.5791015625</c:v>
                </c:pt>
                <c:pt idx="104">
                  <c:v>87.8525390625</c:v>
                </c:pt>
                <c:pt idx="105">
                  <c:v>87.8935546875</c:v>
                </c:pt>
                <c:pt idx="106">
                  <c:v>87.8935546875</c:v>
                </c:pt>
                <c:pt idx="107">
                  <c:v>87.9052734375</c:v>
                </c:pt>
                <c:pt idx="108">
                  <c:v>87.9345703125</c:v>
                </c:pt>
                <c:pt idx="109">
                  <c:v>87.9345703125</c:v>
                </c:pt>
                <c:pt idx="110">
                  <c:v>87.9345703125</c:v>
                </c:pt>
                <c:pt idx="111">
                  <c:v>87.9345703125</c:v>
                </c:pt>
                <c:pt idx="112">
                  <c:v>87.9970703125</c:v>
                </c:pt>
                <c:pt idx="113">
                  <c:v>88.0224609375</c:v>
                </c:pt>
                <c:pt idx="114">
                  <c:v>88.0302734375</c:v>
                </c:pt>
                <c:pt idx="115">
                  <c:v>88.0302734375</c:v>
                </c:pt>
                <c:pt idx="116">
                  <c:v>88.0302734375</c:v>
                </c:pt>
                <c:pt idx="117">
                  <c:v>88.0361328125</c:v>
                </c:pt>
                <c:pt idx="118">
                  <c:v>88.0361328125</c:v>
                </c:pt>
                <c:pt idx="119">
                  <c:v>87.9033203125</c:v>
                </c:pt>
                <c:pt idx="120">
                  <c:v>87.8486328125</c:v>
                </c:pt>
                <c:pt idx="121">
                  <c:v>87.8486328125</c:v>
                </c:pt>
                <c:pt idx="122">
                  <c:v>87.8486328125</c:v>
                </c:pt>
                <c:pt idx="123">
                  <c:v>87.8486328125</c:v>
                </c:pt>
                <c:pt idx="124">
                  <c:v>87.8486328125</c:v>
                </c:pt>
                <c:pt idx="125">
                  <c:v>87.8486328125</c:v>
                </c:pt>
                <c:pt idx="126">
                  <c:v>87.8486328125</c:v>
                </c:pt>
                <c:pt idx="127">
                  <c:v>87.8486328125</c:v>
                </c:pt>
                <c:pt idx="128">
                  <c:v>87.8486328125</c:v>
                </c:pt>
                <c:pt idx="129">
                  <c:v>87.8486328125</c:v>
                </c:pt>
                <c:pt idx="130">
                  <c:v>87.8974609375</c:v>
                </c:pt>
                <c:pt idx="131">
                  <c:v>87.8740234375</c:v>
                </c:pt>
                <c:pt idx="132">
                  <c:v>87.9052734375</c:v>
                </c:pt>
                <c:pt idx="133">
                  <c:v>87.9052734375</c:v>
                </c:pt>
                <c:pt idx="134">
                  <c:v>87.9052734375</c:v>
                </c:pt>
                <c:pt idx="135">
                  <c:v>87.9052734375</c:v>
                </c:pt>
                <c:pt idx="136">
                  <c:v>87.9052734375</c:v>
                </c:pt>
                <c:pt idx="137">
                  <c:v>87.9052734375</c:v>
                </c:pt>
                <c:pt idx="138">
                  <c:v>87.9052734375</c:v>
                </c:pt>
                <c:pt idx="139">
                  <c:v>88.0595703125</c:v>
                </c:pt>
                <c:pt idx="140">
                  <c:v>89.0810546875</c:v>
                </c:pt>
                <c:pt idx="141">
                  <c:v>89.0810546875</c:v>
                </c:pt>
                <c:pt idx="142">
                  <c:v>89.0810546875</c:v>
                </c:pt>
                <c:pt idx="143">
                  <c:v>89.0810546875</c:v>
                </c:pt>
                <c:pt idx="144">
                  <c:v>89.0810546875</c:v>
                </c:pt>
                <c:pt idx="145">
                  <c:v>89.0810546875</c:v>
                </c:pt>
                <c:pt idx="146">
                  <c:v>89.0810546875</c:v>
                </c:pt>
                <c:pt idx="147">
                  <c:v>89.0810546875</c:v>
                </c:pt>
                <c:pt idx="148">
                  <c:v>89.0810546875</c:v>
                </c:pt>
                <c:pt idx="149">
                  <c:v>89.0810546875</c:v>
                </c:pt>
                <c:pt idx="150">
                  <c:v>89.0810546875</c:v>
                </c:pt>
                <c:pt idx="151">
                  <c:v>89.0810546875</c:v>
                </c:pt>
                <c:pt idx="152">
                  <c:v>89.0810546875</c:v>
                </c:pt>
                <c:pt idx="153">
                  <c:v>86.8974609375</c:v>
                </c:pt>
                <c:pt idx="154">
                  <c:v>86.8974609375</c:v>
                </c:pt>
                <c:pt idx="155">
                  <c:v>86.8974609375</c:v>
                </c:pt>
                <c:pt idx="156">
                  <c:v>86.8974609375</c:v>
                </c:pt>
                <c:pt idx="157">
                  <c:v>86.8974609375</c:v>
                </c:pt>
                <c:pt idx="158">
                  <c:v>87.1396484375</c:v>
                </c:pt>
                <c:pt idx="159">
                  <c:v>87.2080078125</c:v>
                </c:pt>
                <c:pt idx="160">
                  <c:v>87.2666015625</c:v>
                </c:pt>
                <c:pt idx="161">
                  <c:v>87.3095703125</c:v>
                </c:pt>
                <c:pt idx="162">
                  <c:v>87.3427734375</c:v>
                </c:pt>
                <c:pt idx="163">
                  <c:v>87.3427734375</c:v>
                </c:pt>
                <c:pt idx="164">
                  <c:v>87.3427734375</c:v>
                </c:pt>
                <c:pt idx="165">
                  <c:v>87.3427734375</c:v>
                </c:pt>
                <c:pt idx="166">
                  <c:v>87.3427734375</c:v>
                </c:pt>
                <c:pt idx="167">
                  <c:v>87.3427734375</c:v>
                </c:pt>
                <c:pt idx="168">
                  <c:v>87.3427734375</c:v>
                </c:pt>
                <c:pt idx="169">
                  <c:v>87.3427734375</c:v>
                </c:pt>
                <c:pt idx="170">
                  <c:v>87.3427734375</c:v>
                </c:pt>
                <c:pt idx="171">
                  <c:v>87.3427734375</c:v>
                </c:pt>
                <c:pt idx="172">
                  <c:v>87.3427734375</c:v>
                </c:pt>
                <c:pt idx="173">
                  <c:v>87.3427734375</c:v>
                </c:pt>
                <c:pt idx="174">
                  <c:v>87.3427734375</c:v>
                </c:pt>
                <c:pt idx="175">
                  <c:v>87.3427734375</c:v>
                </c:pt>
                <c:pt idx="176">
                  <c:v>87.3427734375</c:v>
                </c:pt>
                <c:pt idx="177">
                  <c:v>87.3427734375</c:v>
                </c:pt>
                <c:pt idx="178">
                  <c:v>70.6806640625</c:v>
                </c:pt>
                <c:pt idx="179">
                  <c:v>70.7021484375</c:v>
                </c:pt>
                <c:pt idx="180">
                  <c:v>70.7021484375</c:v>
                </c:pt>
                <c:pt idx="181">
                  <c:v>70.7021484375</c:v>
                </c:pt>
                <c:pt idx="182">
                  <c:v>70.7021484375</c:v>
                </c:pt>
                <c:pt idx="183">
                  <c:v>70.7021484375</c:v>
                </c:pt>
                <c:pt idx="184">
                  <c:v>70.7021484375</c:v>
                </c:pt>
                <c:pt idx="185">
                  <c:v>70.7021484375</c:v>
                </c:pt>
                <c:pt idx="186">
                  <c:v>70.7021484375</c:v>
                </c:pt>
                <c:pt idx="187">
                  <c:v>70.7021484375</c:v>
                </c:pt>
                <c:pt idx="188">
                  <c:v>86.9755859375</c:v>
                </c:pt>
                <c:pt idx="189">
                  <c:v>87.0146484375</c:v>
                </c:pt>
                <c:pt idx="190">
                  <c:v>87.0576171875</c:v>
                </c:pt>
                <c:pt idx="191">
                  <c:v>87.0576171875</c:v>
                </c:pt>
                <c:pt idx="192">
                  <c:v>87.0576171875</c:v>
                </c:pt>
                <c:pt idx="193">
                  <c:v>87.0576171875</c:v>
                </c:pt>
                <c:pt idx="194">
                  <c:v>87.0576171875</c:v>
                </c:pt>
                <c:pt idx="195">
                  <c:v>87.0576171875</c:v>
                </c:pt>
                <c:pt idx="196">
                  <c:v>87.0576171875</c:v>
                </c:pt>
                <c:pt idx="197">
                  <c:v>70.7900390625</c:v>
                </c:pt>
                <c:pt idx="198">
                  <c:v>70.8994140625</c:v>
                </c:pt>
                <c:pt idx="199">
                  <c:v>70.8994140625</c:v>
                </c:pt>
                <c:pt idx="200">
                  <c:v>70.8994140625</c:v>
                </c:pt>
                <c:pt idx="201">
                  <c:v>87.1904296875</c:v>
                </c:pt>
                <c:pt idx="202">
                  <c:v>87.1904296875</c:v>
                </c:pt>
                <c:pt idx="203">
                  <c:v>87.1904296875</c:v>
                </c:pt>
                <c:pt idx="204">
                  <c:v>87.2177734375</c:v>
                </c:pt>
                <c:pt idx="205">
                  <c:v>87.2177734375</c:v>
                </c:pt>
                <c:pt idx="206">
                  <c:v>87.2177734375</c:v>
                </c:pt>
                <c:pt idx="207">
                  <c:v>87.2177734375</c:v>
                </c:pt>
                <c:pt idx="208">
                  <c:v>87.2353515625</c:v>
                </c:pt>
                <c:pt idx="209">
                  <c:v>87.3134765625</c:v>
                </c:pt>
                <c:pt idx="210">
                  <c:v>87.3251953125</c:v>
                </c:pt>
                <c:pt idx="211">
                  <c:v>87.3349609375</c:v>
                </c:pt>
                <c:pt idx="212">
                  <c:v>87.3349609375</c:v>
                </c:pt>
                <c:pt idx="213">
                  <c:v>87.3349609375</c:v>
                </c:pt>
                <c:pt idx="214">
                  <c:v>87.3408203125</c:v>
                </c:pt>
                <c:pt idx="215">
                  <c:v>87.3408203125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97552"/>
        <c:axId val="1118899184"/>
      </c:lineChart>
      <c:catAx>
        <c:axId val="11188975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11889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8991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1188975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7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1813</f>
        <v>1813</v>
      </c>
      <c r="B2" s="1">
        <f>13</f>
        <v>13</v>
      </c>
      <c r="C2" s="1">
        <f>1795</f>
        <v>1795</v>
      </c>
      <c r="D2" s="1">
        <f>6444</f>
        <v>6444</v>
      </c>
      <c r="E2" s="1">
        <f>6.29296875</f>
        <v>6.29296875</v>
      </c>
      <c r="G2" s="1">
        <f>220</f>
        <v>220</v>
      </c>
    </row>
    <row r="3" spans="1:10" x14ac:dyDescent="0.25">
      <c r="A3" s="1">
        <f>2057</f>
        <v>2057</v>
      </c>
      <c r="B3" s="1">
        <f>14</f>
        <v>14</v>
      </c>
      <c r="C3" s="1">
        <f>1984</f>
        <v>1984</v>
      </c>
      <c r="D3" s="1">
        <f>60505</f>
        <v>60505</v>
      </c>
      <c r="E3" s="1">
        <f>59.0869140625</f>
        <v>59.0869140625</v>
      </c>
    </row>
    <row r="4" spans="1:10" x14ac:dyDescent="0.25">
      <c r="A4" s="1">
        <f>2243</f>
        <v>2243</v>
      </c>
      <c r="B4" s="1">
        <f>0</f>
        <v>0</v>
      </c>
      <c r="C4" s="1">
        <f>2130</f>
        <v>2130</v>
      </c>
      <c r="D4" s="1">
        <f>64010</f>
        <v>64010</v>
      </c>
      <c r="E4" s="1">
        <f>62.509765625</f>
        <v>62.509765625</v>
      </c>
      <c r="G4" s="1" t="s">
        <v>5</v>
      </c>
    </row>
    <row r="5" spans="1:10" x14ac:dyDescent="0.25">
      <c r="A5" s="1">
        <f>2457</f>
        <v>2457</v>
      </c>
      <c r="B5" s="1">
        <f>0</f>
        <v>0</v>
      </c>
      <c r="C5" s="1">
        <f>2290</f>
        <v>2290</v>
      </c>
      <c r="D5" s="1">
        <f>64011</f>
        <v>64011</v>
      </c>
      <c r="E5" s="1">
        <f>62.5107421875</f>
        <v>62.5107421875</v>
      </c>
      <c r="G5" s="1">
        <f>156</f>
        <v>156</v>
      </c>
    </row>
    <row r="6" spans="1:10" x14ac:dyDescent="0.25">
      <c r="A6" s="1">
        <f>2671</f>
        <v>2671</v>
      </c>
      <c r="B6" s="1">
        <f>0</f>
        <v>0</v>
      </c>
      <c r="C6" s="1">
        <f>2407</f>
        <v>2407</v>
      </c>
      <c r="D6" s="1">
        <f>64010</f>
        <v>64010</v>
      </c>
      <c r="E6" s="1">
        <f>62.509765625</f>
        <v>62.509765625</v>
      </c>
    </row>
    <row r="7" spans="1:10" x14ac:dyDescent="0.25">
      <c r="A7" s="1">
        <f>2884</f>
        <v>2884</v>
      </c>
      <c r="B7" s="1">
        <f>0</f>
        <v>0</v>
      </c>
      <c r="C7" s="1">
        <f>2577</f>
        <v>2577</v>
      </c>
      <c r="D7" s="1">
        <f>80678</f>
        <v>80678</v>
      </c>
      <c r="E7" s="1">
        <f>78.787109375</f>
        <v>78.787109375</v>
      </c>
    </row>
    <row r="8" spans="1:10" x14ac:dyDescent="0.25">
      <c r="A8" s="1">
        <f>3096</f>
        <v>3096</v>
      </c>
      <c r="B8" s="1">
        <f>0</f>
        <v>0</v>
      </c>
      <c r="C8" s="1">
        <f>2722</f>
        <v>2722</v>
      </c>
      <c r="D8" s="1">
        <f>80681</f>
        <v>80681</v>
      </c>
      <c r="E8" s="1">
        <f>78.7900390625</f>
        <v>78.7900390625</v>
      </c>
    </row>
    <row r="9" spans="1:10" x14ac:dyDescent="0.25">
      <c r="A9" s="1">
        <f>3301</f>
        <v>3301</v>
      </c>
      <c r="B9" s="1">
        <f>0</f>
        <v>0</v>
      </c>
      <c r="C9" s="1">
        <f>2845</f>
        <v>2845</v>
      </c>
      <c r="D9" s="1">
        <f>80680</f>
        <v>80680</v>
      </c>
      <c r="E9" s="1">
        <f>78.7890625</f>
        <v>78.7890625</v>
      </c>
    </row>
    <row r="10" spans="1:10" x14ac:dyDescent="0.25">
      <c r="A10" s="1">
        <f>3511</f>
        <v>3511</v>
      </c>
      <c r="B10" s="1">
        <f>7</f>
        <v>7</v>
      </c>
      <c r="C10" s="1">
        <f>3007</f>
        <v>3007</v>
      </c>
      <c r="D10" s="1">
        <f>80680</f>
        <v>80680</v>
      </c>
      <c r="E10" s="1">
        <f>78.7890625</f>
        <v>78.7890625</v>
      </c>
    </row>
    <row r="11" spans="1:10" x14ac:dyDescent="0.25">
      <c r="A11" s="1">
        <f>3691</f>
        <v>3691</v>
      </c>
      <c r="B11" s="1">
        <f>4</f>
        <v>4</v>
      </c>
      <c r="C11" s="1">
        <f>3140</f>
        <v>3140</v>
      </c>
      <c r="D11" s="1">
        <f>80709</f>
        <v>80709</v>
      </c>
      <c r="E11" s="1">
        <f>78.8173828125</f>
        <v>78.8173828125</v>
      </c>
    </row>
    <row r="12" spans="1:10" x14ac:dyDescent="0.25">
      <c r="A12" s="1">
        <f>3897</f>
        <v>3897</v>
      </c>
      <c r="B12" s="1">
        <f t="shared" ref="B12:B20" si="0">0</f>
        <v>0</v>
      </c>
      <c r="C12" s="1">
        <f>3288</f>
        <v>3288</v>
      </c>
      <c r="D12" s="1">
        <f>80708</f>
        <v>80708</v>
      </c>
      <c r="E12" s="1">
        <f>78.81640625</f>
        <v>78.81640625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4106</f>
        <v>4106</v>
      </c>
      <c r="B13" s="1">
        <f t="shared" si="0"/>
        <v>0</v>
      </c>
      <c r="C13" s="1">
        <f>3434</f>
        <v>3434</v>
      </c>
      <c r="D13" s="1">
        <f>80708</f>
        <v>80708</v>
      </c>
      <c r="E13" s="1">
        <f>78.81640625</f>
        <v>78.81640625</v>
      </c>
      <c r="H13" s="1">
        <f>AVERAGE(E12:E21)</f>
        <v>78.926660156249994</v>
      </c>
      <c r="I13" s="1">
        <f>MAX(E2:E523)</f>
        <v>89.0810546875</v>
      </c>
      <c r="J13" s="1">
        <v>87</v>
      </c>
    </row>
    <row r="14" spans="1:10" x14ac:dyDescent="0.25">
      <c r="A14" s="1">
        <f>4306</f>
        <v>4306</v>
      </c>
      <c r="B14" s="1">
        <f t="shared" si="0"/>
        <v>0</v>
      </c>
      <c r="C14" s="1">
        <f>3611</f>
        <v>3611</v>
      </c>
      <c r="D14" s="1">
        <f>80750</f>
        <v>80750</v>
      </c>
      <c r="E14" s="1">
        <f>78.857421875</f>
        <v>78.857421875</v>
      </c>
    </row>
    <row r="15" spans="1:10" x14ac:dyDescent="0.25">
      <c r="A15" s="1">
        <f>4516</f>
        <v>4516</v>
      </c>
      <c r="B15" s="1">
        <f t="shared" si="0"/>
        <v>0</v>
      </c>
      <c r="C15" s="1">
        <f>3763</f>
        <v>3763</v>
      </c>
      <c r="D15" s="1">
        <f>80838</f>
        <v>80838</v>
      </c>
      <c r="E15" s="1">
        <f>78.943359375</f>
        <v>78.943359375</v>
      </c>
    </row>
    <row r="16" spans="1:10" x14ac:dyDescent="0.25">
      <c r="A16" s="1">
        <f>4734</f>
        <v>4734</v>
      </c>
      <c r="B16" s="1">
        <f t="shared" si="0"/>
        <v>0</v>
      </c>
      <c r="C16" s="1">
        <f>3925</f>
        <v>3925</v>
      </c>
      <c r="D16" s="1">
        <f>80859</f>
        <v>80859</v>
      </c>
      <c r="E16" s="1">
        <f>78.9638671875</f>
        <v>78.9638671875</v>
      </c>
    </row>
    <row r="17" spans="1:5" x14ac:dyDescent="0.25">
      <c r="A17" s="1">
        <f>5004</f>
        <v>5004</v>
      </c>
      <c r="B17" s="1">
        <f t="shared" si="0"/>
        <v>0</v>
      </c>
      <c r="C17" s="1">
        <f>4088</f>
        <v>4088</v>
      </c>
      <c r="D17" s="1">
        <f>80862</f>
        <v>80862</v>
      </c>
      <c r="E17" s="1">
        <f>78.966796875</f>
        <v>78.966796875</v>
      </c>
    </row>
    <row r="18" spans="1:5" x14ac:dyDescent="0.25">
      <c r="A18" s="1">
        <f>5257</f>
        <v>5257</v>
      </c>
      <c r="B18" s="1">
        <f t="shared" si="0"/>
        <v>0</v>
      </c>
      <c r="C18" s="1">
        <f>4249</f>
        <v>4249</v>
      </c>
      <c r="D18" s="1">
        <f>80866</f>
        <v>80866</v>
      </c>
      <c r="E18" s="1">
        <f>78.970703125</f>
        <v>78.970703125</v>
      </c>
    </row>
    <row r="19" spans="1:5" x14ac:dyDescent="0.25">
      <c r="A19" s="1">
        <f>5513</f>
        <v>5513</v>
      </c>
      <c r="B19" s="1">
        <f t="shared" si="0"/>
        <v>0</v>
      </c>
      <c r="C19" s="1">
        <f>4419</f>
        <v>4419</v>
      </c>
      <c r="D19" s="1">
        <f>80866</f>
        <v>80866</v>
      </c>
      <c r="E19" s="1">
        <f>78.970703125</f>
        <v>78.970703125</v>
      </c>
    </row>
    <row r="20" spans="1:5" x14ac:dyDescent="0.25">
      <c r="A20" s="1">
        <f>5732</f>
        <v>5732</v>
      </c>
      <c r="B20" s="1">
        <f t="shared" si="0"/>
        <v>0</v>
      </c>
      <c r="C20" s="1">
        <f>4558</f>
        <v>4558</v>
      </c>
      <c r="D20" s="1">
        <f>80867</f>
        <v>80867</v>
      </c>
      <c r="E20" s="1">
        <f>78.9716796875</f>
        <v>78.9716796875</v>
      </c>
    </row>
    <row r="21" spans="1:5" x14ac:dyDescent="0.25">
      <c r="A21" s="1">
        <f>5988</f>
        <v>5988</v>
      </c>
      <c r="B21" s="1">
        <f>10</f>
        <v>10</v>
      </c>
      <c r="C21" s="1">
        <f>4786</f>
        <v>4786</v>
      </c>
      <c r="D21" s="1">
        <f>80885</f>
        <v>80885</v>
      </c>
      <c r="E21" s="1">
        <f>78.9892578125</f>
        <v>78.9892578125</v>
      </c>
    </row>
    <row r="22" spans="1:5" x14ac:dyDescent="0.25">
      <c r="A22" s="1">
        <f>6187</f>
        <v>6187</v>
      </c>
      <c r="B22" s="1">
        <f>12</f>
        <v>12</v>
      </c>
      <c r="C22" s="1">
        <f>4919</f>
        <v>4919</v>
      </c>
      <c r="D22" s="1">
        <f>80884</f>
        <v>80884</v>
      </c>
      <c r="E22" s="1">
        <f>78.98828125</f>
        <v>78.98828125</v>
      </c>
    </row>
    <row r="23" spans="1:5" x14ac:dyDescent="0.25">
      <c r="A23" s="1">
        <f>6419</f>
        <v>6419</v>
      </c>
      <c r="B23" s="1">
        <f>25</f>
        <v>25</v>
      </c>
      <c r="C23" s="1">
        <f>5129</f>
        <v>5129</v>
      </c>
      <c r="D23" s="1">
        <f>80896</f>
        <v>80896</v>
      </c>
      <c r="E23" s="1">
        <f>79</f>
        <v>79</v>
      </c>
    </row>
    <row r="24" spans="1:5" x14ac:dyDescent="0.25">
      <c r="A24" s="1">
        <f>6610</f>
        <v>6610</v>
      </c>
      <c r="B24" s="1">
        <f>0</f>
        <v>0</v>
      </c>
      <c r="C24" s="1">
        <f>5326</f>
        <v>5326</v>
      </c>
      <c r="D24" s="1">
        <f>80897</f>
        <v>80897</v>
      </c>
      <c r="E24" s="1">
        <f>79.0009765625</f>
        <v>79.0009765625</v>
      </c>
    </row>
    <row r="25" spans="1:5" x14ac:dyDescent="0.25">
      <c r="A25" s="1">
        <f>6844</f>
        <v>6844</v>
      </c>
      <c r="B25" s="1">
        <f>0</f>
        <v>0</v>
      </c>
      <c r="C25" s="1">
        <f>5509</f>
        <v>5509</v>
      </c>
      <c r="D25" s="1">
        <f>80896</f>
        <v>80896</v>
      </c>
      <c r="E25" s="1">
        <f>79</f>
        <v>79</v>
      </c>
    </row>
    <row r="26" spans="1:5" x14ac:dyDescent="0.25">
      <c r="A26" s="1">
        <f>7079</f>
        <v>7079</v>
      </c>
      <c r="B26" s="1">
        <f>0</f>
        <v>0</v>
      </c>
      <c r="C26" s="1">
        <f>5706</f>
        <v>5706</v>
      </c>
      <c r="D26" s="1">
        <f>80904</f>
        <v>80904</v>
      </c>
      <c r="E26" s="1">
        <f>79.0078125</f>
        <v>79.0078125</v>
      </c>
    </row>
    <row r="27" spans="1:5" x14ac:dyDescent="0.25">
      <c r="A27" s="1">
        <f>7269</f>
        <v>7269</v>
      </c>
      <c r="B27" s="1">
        <f>0</f>
        <v>0</v>
      </c>
      <c r="C27" s="1">
        <f>5889</f>
        <v>5889</v>
      </c>
      <c r="D27" s="1">
        <f>80912</f>
        <v>80912</v>
      </c>
      <c r="E27" s="1">
        <f>79.015625</f>
        <v>79.015625</v>
      </c>
    </row>
    <row r="28" spans="1:5" x14ac:dyDescent="0.25">
      <c r="A28" s="1">
        <f>7467</f>
        <v>7467</v>
      </c>
      <c r="B28" s="1">
        <f>0</f>
        <v>0</v>
      </c>
      <c r="C28" s="1">
        <f>6060</f>
        <v>6060</v>
      </c>
      <c r="D28" s="1">
        <f>82071</f>
        <v>82071</v>
      </c>
      <c r="E28" s="1">
        <f>80.1474609375</f>
        <v>80.1474609375</v>
      </c>
    </row>
    <row r="29" spans="1:5" x14ac:dyDescent="0.25">
      <c r="A29" s="1">
        <f>7707</f>
        <v>7707</v>
      </c>
      <c r="B29" s="1">
        <f>0</f>
        <v>0</v>
      </c>
      <c r="C29" s="1">
        <f>6253</f>
        <v>6253</v>
      </c>
      <c r="D29" s="1">
        <f>82835</f>
        <v>82835</v>
      </c>
      <c r="E29" s="1">
        <f>80.8935546875</f>
        <v>80.8935546875</v>
      </c>
    </row>
    <row r="30" spans="1:5" x14ac:dyDescent="0.25">
      <c r="A30" s="1">
        <f>7927</f>
        <v>7927</v>
      </c>
      <c r="B30" s="1">
        <f>3</f>
        <v>3</v>
      </c>
      <c r="C30" s="1">
        <f>6405</f>
        <v>6405</v>
      </c>
      <c r="D30" s="1">
        <f>85359</f>
        <v>85359</v>
      </c>
      <c r="E30" s="1">
        <f>83.3583984375</f>
        <v>83.3583984375</v>
      </c>
    </row>
    <row r="31" spans="1:5" x14ac:dyDescent="0.25">
      <c r="A31" s="1">
        <f>8118</f>
        <v>8118</v>
      </c>
      <c r="B31" s="1">
        <f>4</f>
        <v>4</v>
      </c>
      <c r="C31" s="1">
        <f>6546</f>
        <v>6546</v>
      </c>
      <c r="D31" s="1">
        <f t="shared" ref="D31:D39" si="1">87674</f>
        <v>87674</v>
      </c>
      <c r="E31" s="1">
        <f t="shared" ref="E31:E39" si="2">85.619140625</f>
        <v>85.619140625</v>
      </c>
    </row>
    <row r="32" spans="1:5" x14ac:dyDescent="0.25">
      <c r="A32" s="1">
        <f>8344</f>
        <v>8344</v>
      </c>
      <c r="B32" s="1">
        <f>0</f>
        <v>0</v>
      </c>
      <c r="C32" s="1">
        <f>6701</f>
        <v>6701</v>
      </c>
      <c r="D32" s="1">
        <f t="shared" si="1"/>
        <v>87674</v>
      </c>
      <c r="E32" s="1">
        <f t="shared" si="2"/>
        <v>85.619140625</v>
      </c>
    </row>
    <row r="33" spans="1:5" x14ac:dyDescent="0.25">
      <c r="A33" s="1">
        <f>8572</f>
        <v>8572</v>
      </c>
      <c r="B33" s="1">
        <f>0</f>
        <v>0</v>
      </c>
      <c r="C33" s="1">
        <f>6863</f>
        <v>6863</v>
      </c>
      <c r="D33" s="1">
        <f t="shared" si="1"/>
        <v>87674</v>
      </c>
      <c r="E33" s="1">
        <f t="shared" si="2"/>
        <v>85.619140625</v>
      </c>
    </row>
    <row r="34" spans="1:5" x14ac:dyDescent="0.25">
      <c r="A34" s="1">
        <f>8807</f>
        <v>8807</v>
      </c>
      <c r="B34" s="1">
        <f>0</f>
        <v>0</v>
      </c>
      <c r="C34" s="1">
        <f>7015</f>
        <v>7015</v>
      </c>
      <c r="D34" s="1">
        <f t="shared" si="1"/>
        <v>87674</v>
      </c>
      <c r="E34" s="1">
        <f t="shared" si="2"/>
        <v>85.619140625</v>
      </c>
    </row>
    <row r="35" spans="1:5" x14ac:dyDescent="0.25">
      <c r="A35" s="1">
        <f>9022</f>
        <v>9022</v>
      </c>
      <c r="B35" s="1">
        <f>7</f>
        <v>7</v>
      </c>
      <c r="C35" s="1">
        <f>7183</f>
        <v>7183</v>
      </c>
      <c r="D35" s="1">
        <f t="shared" si="1"/>
        <v>87674</v>
      </c>
      <c r="E35" s="1">
        <f t="shared" si="2"/>
        <v>85.619140625</v>
      </c>
    </row>
    <row r="36" spans="1:5" x14ac:dyDescent="0.25">
      <c r="A36" s="1">
        <f>9261</f>
        <v>9261</v>
      </c>
      <c r="B36" s="1">
        <f t="shared" ref="B36:B48" si="3">0</f>
        <v>0</v>
      </c>
      <c r="C36" s="1">
        <f>7347</f>
        <v>7347</v>
      </c>
      <c r="D36" s="1">
        <f t="shared" si="1"/>
        <v>87674</v>
      </c>
      <c r="E36" s="1">
        <f t="shared" si="2"/>
        <v>85.619140625</v>
      </c>
    </row>
    <row r="37" spans="1:5" x14ac:dyDescent="0.25">
      <c r="A37" s="1">
        <f>9480</f>
        <v>9480</v>
      </c>
      <c r="B37" s="1">
        <f t="shared" si="3"/>
        <v>0</v>
      </c>
      <c r="C37" s="1">
        <f>7495</f>
        <v>7495</v>
      </c>
      <c r="D37" s="1">
        <f t="shared" si="1"/>
        <v>87674</v>
      </c>
      <c r="E37" s="1">
        <f t="shared" si="2"/>
        <v>85.619140625</v>
      </c>
    </row>
    <row r="38" spans="1:5" x14ac:dyDescent="0.25">
      <c r="A38" s="1">
        <f>9676</f>
        <v>9676</v>
      </c>
      <c r="B38" s="1">
        <f t="shared" si="3"/>
        <v>0</v>
      </c>
      <c r="C38" s="1">
        <f>7642</f>
        <v>7642</v>
      </c>
      <c r="D38" s="1">
        <f t="shared" si="1"/>
        <v>87674</v>
      </c>
      <c r="E38" s="1">
        <f t="shared" si="2"/>
        <v>85.619140625</v>
      </c>
    </row>
    <row r="39" spans="1:5" x14ac:dyDescent="0.25">
      <c r="A39" s="1">
        <f>9918</f>
        <v>9918</v>
      </c>
      <c r="B39" s="1">
        <f t="shared" si="3"/>
        <v>0</v>
      </c>
      <c r="C39" s="1">
        <f>7800</f>
        <v>7800</v>
      </c>
      <c r="D39" s="1">
        <f t="shared" si="1"/>
        <v>87674</v>
      </c>
      <c r="E39" s="1">
        <f t="shared" si="2"/>
        <v>85.619140625</v>
      </c>
    </row>
    <row r="40" spans="1:5" x14ac:dyDescent="0.25">
      <c r="A40" s="1">
        <f>10145</f>
        <v>10145</v>
      </c>
      <c r="B40" s="1">
        <f t="shared" si="3"/>
        <v>0</v>
      </c>
      <c r="C40" s="1">
        <f>7937</f>
        <v>7937</v>
      </c>
      <c r="D40" s="1">
        <f>87682</f>
        <v>87682</v>
      </c>
      <c r="E40" s="1">
        <f>85.626953125</f>
        <v>85.626953125</v>
      </c>
    </row>
    <row r="41" spans="1:5" x14ac:dyDescent="0.25">
      <c r="A41" s="1">
        <f>10364</f>
        <v>10364</v>
      </c>
      <c r="B41" s="1">
        <f t="shared" si="3"/>
        <v>0</v>
      </c>
      <c r="C41" s="1">
        <f>8106</f>
        <v>8106</v>
      </c>
      <c r="D41" s="1">
        <f>87904</f>
        <v>87904</v>
      </c>
      <c r="E41" s="1">
        <f>85.84375</f>
        <v>85.84375</v>
      </c>
    </row>
    <row r="42" spans="1:5" x14ac:dyDescent="0.25">
      <c r="A42" s="1">
        <f>10594</f>
        <v>10594</v>
      </c>
      <c r="B42" s="1">
        <f t="shared" si="3"/>
        <v>0</v>
      </c>
      <c r="C42" s="1">
        <f>8252</f>
        <v>8252</v>
      </c>
      <c r="D42" s="1">
        <f>88158</f>
        <v>88158</v>
      </c>
      <c r="E42" s="1">
        <f>86.091796875</f>
        <v>86.091796875</v>
      </c>
    </row>
    <row r="43" spans="1:5" x14ac:dyDescent="0.25">
      <c r="A43" s="1">
        <f>10816</f>
        <v>10816</v>
      </c>
      <c r="B43" s="1">
        <f t="shared" si="3"/>
        <v>0</v>
      </c>
      <c r="C43" s="1">
        <f>8430</f>
        <v>8430</v>
      </c>
      <c r="D43" s="1">
        <f>88158</f>
        <v>88158</v>
      </c>
      <c r="E43" s="1">
        <f>86.091796875</f>
        <v>86.091796875</v>
      </c>
    </row>
    <row r="44" spans="1:5" x14ac:dyDescent="0.25">
      <c r="A44" s="1">
        <f>11029</f>
        <v>11029</v>
      </c>
      <c r="B44" s="1">
        <f t="shared" si="3"/>
        <v>0</v>
      </c>
      <c r="C44" s="1">
        <f>8598</f>
        <v>8598</v>
      </c>
      <c r="D44" s="1">
        <f>88158</f>
        <v>88158</v>
      </c>
      <c r="E44" s="1">
        <f>86.091796875</f>
        <v>86.091796875</v>
      </c>
    </row>
    <row r="45" spans="1:5" x14ac:dyDescent="0.25">
      <c r="A45" s="1">
        <f>11248</f>
        <v>11248</v>
      </c>
      <c r="B45" s="1">
        <f t="shared" si="3"/>
        <v>0</v>
      </c>
      <c r="C45" s="1">
        <f>8751</f>
        <v>8751</v>
      </c>
      <c r="D45" s="1">
        <f>88158</f>
        <v>88158</v>
      </c>
      <c r="E45" s="1">
        <f>86.091796875</f>
        <v>86.091796875</v>
      </c>
    </row>
    <row r="46" spans="1:5" x14ac:dyDescent="0.25">
      <c r="A46" s="1">
        <f>11468</f>
        <v>11468</v>
      </c>
      <c r="B46" s="1">
        <f t="shared" si="3"/>
        <v>0</v>
      </c>
      <c r="C46" s="1">
        <f>8926</f>
        <v>8926</v>
      </c>
      <c r="D46" s="1">
        <f>88159</f>
        <v>88159</v>
      </c>
      <c r="E46" s="1">
        <f>86.0927734375</f>
        <v>86.0927734375</v>
      </c>
    </row>
    <row r="47" spans="1:5" x14ac:dyDescent="0.25">
      <c r="A47" s="1">
        <f>11692</f>
        <v>11692</v>
      </c>
      <c r="B47" s="1">
        <f t="shared" si="3"/>
        <v>0</v>
      </c>
      <c r="C47" s="1">
        <f>9099</f>
        <v>9099</v>
      </c>
      <c r="D47" s="1">
        <f>88544</f>
        <v>88544</v>
      </c>
      <c r="E47" s="1">
        <f>86.46875</f>
        <v>86.46875</v>
      </c>
    </row>
    <row r="48" spans="1:5" x14ac:dyDescent="0.25">
      <c r="A48" s="1">
        <f>11883</f>
        <v>11883</v>
      </c>
      <c r="B48" s="1">
        <f t="shared" si="3"/>
        <v>0</v>
      </c>
      <c r="C48" s="1">
        <f>9265</f>
        <v>9265</v>
      </c>
      <c r="D48" s="1">
        <f t="shared" ref="D48:D64" si="4">89648</f>
        <v>89648</v>
      </c>
      <c r="E48" s="1">
        <f t="shared" ref="E48:E64" si="5">87.546875</f>
        <v>87.546875</v>
      </c>
    </row>
    <row r="49" spans="1:5" x14ac:dyDescent="0.25">
      <c r="A49" s="1">
        <f>12130</f>
        <v>12130</v>
      </c>
      <c r="B49" s="1">
        <f>5</f>
        <v>5</v>
      </c>
      <c r="C49" s="1">
        <f>9418</f>
        <v>9418</v>
      </c>
      <c r="D49" s="1">
        <f t="shared" si="4"/>
        <v>89648</v>
      </c>
      <c r="E49" s="1">
        <f t="shared" si="5"/>
        <v>87.546875</v>
      </c>
    </row>
    <row r="50" spans="1:5" x14ac:dyDescent="0.25">
      <c r="A50" s="1">
        <f>12350</f>
        <v>12350</v>
      </c>
      <c r="B50" s="1">
        <f>3</f>
        <v>3</v>
      </c>
      <c r="C50" s="1">
        <f>9596</f>
        <v>9596</v>
      </c>
      <c r="D50" s="1">
        <f t="shared" si="4"/>
        <v>89648</v>
      </c>
      <c r="E50" s="1">
        <f t="shared" si="5"/>
        <v>87.546875</v>
      </c>
    </row>
    <row r="51" spans="1:5" x14ac:dyDescent="0.25">
      <c r="A51" s="1">
        <f>12539</f>
        <v>12539</v>
      </c>
      <c r="B51" s="1">
        <f>4</f>
        <v>4</v>
      </c>
      <c r="C51" s="1">
        <f>9765</f>
        <v>9765</v>
      </c>
      <c r="D51" s="1">
        <f t="shared" si="4"/>
        <v>89648</v>
      </c>
      <c r="E51" s="1">
        <f t="shared" si="5"/>
        <v>87.546875</v>
      </c>
    </row>
    <row r="52" spans="1:5" x14ac:dyDescent="0.25">
      <c r="A52" s="1">
        <f>12725</f>
        <v>12725</v>
      </c>
      <c r="B52" s="1">
        <f t="shared" ref="B52:B69" si="6">0</f>
        <v>0</v>
      </c>
      <c r="C52" s="1">
        <f>9936</f>
        <v>9936</v>
      </c>
      <c r="D52" s="1">
        <f t="shared" si="4"/>
        <v>89648</v>
      </c>
      <c r="E52" s="1">
        <f t="shared" si="5"/>
        <v>87.546875</v>
      </c>
    </row>
    <row r="53" spans="1:5" x14ac:dyDescent="0.25">
      <c r="A53" s="1">
        <f>12943</f>
        <v>12943</v>
      </c>
      <c r="B53" s="1">
        <f t="shared" si="6"/>
        <v>0</v>
      </c>
      <c r="C53" s="1">
        <f>10078</f>
        <v>10078</v>
      </c>
      <c r="D53" s="1">
        <f t="shared" si="4"/>
        <v>89648</v>
      </c>
      <c r="E53" s="1">
        <f t="shared" si="5"/>
        <v>87.546875</v>
      </c>
    </row>
    <row r="54" spans="1:5" x14ac:dyDescent="0.25">
      <c r="A54" s="1">
        <f>13143</f>
        <v>13143</v>
      </c>
      <c r="B54" s="1">
        <f t="shared" si="6"/>
        <v>0</v>
      </c>
      <c r="C54" s="1">
        <f>10221</f>
        <v>10221</v>
      </c>
      <c r="D54" s="1">
        <f t="shared" si="4"/>
        <v>89648</v>
      </c>
      <c r="E54" s="1">
        <f t="shared" si="5"/>
        <v>87.546875</v>
      </c>
    </row>
    <row r="55" spans="1:5" x14ac:dyDescent="0.25">
      <c r="A55" s="1">
        <f>13373</f>
        <v>13373</v>
      </c>
      <c r="B55" s="1">
        <f t="shared" si="6"/>
        <v>0</v>
      </c>
      <c r="C55" s="1">
        <f>10382</f>
        <v>10382</v>
      </c>
      <c r="D55" s="1">
        <f t="shared" si="4"/>
        <v>89648</v>
      </c>
      <c r="E55" s="1">
        <f t="shared" si="5"/>
        <v>87.546875</v>
      </c>
    </row>
    <row r="56" spans="1:5" x14ac:dyDescent="0.25">
      <c r="A56" s="1">
        <f>13605</f>
        <v>13605</v>
      </c>
      <c r="B56" s="1">
        <f t="shared" si="6"/>
        <v>0</v>
      </c>
      <c r="C56" s="1">
        <f>10541</f>
        <v>10541</v>
      </c>
      <c r="D56" s="1">
        <f t="shared" si="4"/>
        <v>89648</v>
      </c>
      <c r="E56" s="1">
        <f t="shared" si="5"/>
        <v>87.546875</v>
      </c>
    </row>
    <row r="57" spans="1:5" x14ac:dyDescent="0.25">
      <c r="A57" s="1">
        <f>13826</f>
        <v>13826</v>
      </c>
      <c r="B57" s="1">
        <f t="shared" si="6"/>
        <v>0</v>
      </c>
      <c r="C57" s="1">
        <f>10696</f>
        <v>10696</v>
      </c>
      <c r="D57" s="1">
        <f t="shared" si="4"/>
        <v>89648</v>
      </c>
      <c r="E57" s="1">
        <f t="shared" si="5"/>
        <v>87.546875</v>
      </c>
    </row>
    <row r="58" spans="1:5" x14ac:dyDescent="0.25">
      <c r="A58" s="1">
        <f>14029</f>
        <v>14029</v>
      </c>
      <c r="B58" s="1">
        <f t="shared" si="6"/>
        <v>0</v>
      </c>
      <c r="C58" s="1">
        <f>10857</f>
        <v>10857</v>
      </c>
      <c r="D58" s="1">
        <f t="shared" si="4"/>
        <v>89648</v>
      </c>
      <c r="E58" s="1">
        <f t="shared" si="5"/>
        <v>87.546875</v>
      </c>
    </row>
    <row r="59" spans="1:5" x14ac:dyDescent="0.25">
      <c r="A59" s="1">
        <f>14233</f>
        <v>14233</v>
      </c>
      <c r="B59" s="1">
        <f t="shared" si="6"/>
        <v>0</v>
      </c>
      <c r="C59" s="1">
        <f>11050</f>
        <v>11050</v>
      </c>
      <c r="D59" s="1">
        <f t="shared" si="4"/>
        <v>89648</v>
      </c>
      <c r="E59" s="1">
        <f t="shared" si="5"/>
        <v>87.546875</v>
      </c>
    </row>
    <row r="60" spans="1:5" x14ac:dyDescent="0.25">
      <c r="A60" s="1">
        <f>14433</f>
        <v>14433</v>
      </c>
      <c r="B60" s="1">
        <f t="shared" si="6"/>
        <v>0</v>
      </c>
      <c r="C60" s="1">
        <f>11206</f>
        <v>11206</v>
      </c>
      <c r="D60" s="1">
        <f t="shared" si="4"/>
        <v>89648</v>
      </c>
      <c r="E60" s="1">
        <f t="shared" si="5"/>
        <v>87.546875</v>
      </c>
    </row>
    <row r="61" spans="1:5" x14ac:dyDescent="0.25">
      <c r="A61" s="1">
        <f>14646</f>
        <v>14646</v>
      </c>
      <c r="B61" s="1">
        <f t="shared" si="6"/>
        <v>0</v>
      </c>
      <c r="C61" s="1">
        <f>11356</f>
        <v>11356</v>
      </c>
      <c r="D61" s="1">
        <f t="shared" si="4"/>
        <v>89648</v>
      </c>
      <c r="E61" s="1">
        <f t="shared" si="5"/>
        <v>87.546875</v>
      </c>
    </row>
    <row r="62" spans="1:5" x14ac:dyDescent="0.25">
      <c r="A62" s="1">
        <f>14909</f>
        <v>14909</v>
      </c>
      <c r="B62" s="1">
        <f t="shared" si="6"/>
        <v>0</v>
      </c>
      <c r="C62" s="1">
        <f>11494</f>
        <v>11494</v>
      </c>
      <c r="D62" s="1">
        <f t="shared" si="4"/>
        <v>89648</v>
      </c>
      <c r="E62" s="1">
        <f t="shared" si="5"/>
        <v>87.546875</v>
      </c>
    </row>
    <row r="63" spans="1:5" x14ac:dyDescent="0.25">
      <c r="A63" s="1">
        <f>15145</f>
        <v>15145</v>
      </c>
      <c r="B63" s="1">
        <f t="shared" si="6"/>
        <v>0</v>
      </c>
      <c r="C63" s="1">
        <f>11680</f>
        <v>11680</v>
      </c>
      <c r="D63" s="1">
        <f t="shared" si="4"/>
        <v>89648</v>
      </c>
      <c r="E63" s="1">
        <f t="shared" si="5"/>
        <v>87.546875</v>
      </c>
    </row>
    <row r="64" spans="1:5" x14ac:dyDescent="0.25">
      <c r="A64" s="1">
        <f>15400</f>
        <v>15400</v>
      </c>
      <c r="B64" s="1">
        <f t="shared" si="6"/>
        <v>0</v>
      </c>
      <c r="C64" s="1">
        <f>11825</f>
        <v>11825</v>
      </c>
      <c r="D64" s="1">
        <f t="shared" si="4"/>
        <v>89648</v>
      </c>
      <c r="E64" s="1">
        <f t="shared" si="5"/>
        <v>87.546875</v>
      </c>
    </row>
    <row r="65" spans="1:5" x14ac:dyDescent="0.25">
      <c r="A65" s="1">
        <f>15636</f>
        <v>15636</v>
      </c>
      <c r="B65" s="1">
        <f t="shared" si="6"/>
        <v>0</v>
      </c>
      <c r="C65" s="1">
        <f>11989</f>
        <v>11989</v>
      </c>
      <c r="D65" s="1">
        <f>89684</f>
        <v>89684</v>
      </c>
      <c r="E65" s="1">
        <f>87.58203125</f>
        <v>87.58203125</v>
      </c>
    </row>
    <row r="66" spans="1:5" x14ac:dyDescent="0.25">
      <c r="A66" s="1">
        <f>15850</f>
        <v>15850</v>
      </c>
      <c r="B66" s="1">
        <f t="shared" si="6"/>
        <v>0</v>
      </c>
      <c r="C66" s="1">
        <f>12130</f>
        <v>12130</v>
      </c>
      <c r="D66" s="1">
        <f>89930</f>
        <v>89930</v>
      </c>
      <c r="E66" s="1">
        <f>87.822265625</f>
        <v>87.822265625</v>
      </c>
    </row>
    <row r="67" spans="1:5" x14ac:dyDescent="0.25">
      <c r="A67" s="1">
        <f>16066</f>
        <v>16066</v>
      </c>
      <c r="B67" s="1">
        <f t="shared" si="6"/>
        <v>0</v>
      </c>
      <c r="C67" s="1">
        <f>12289</f>
        <v>12289</v>
      </c>
      <c r="D67" s="1">
        <f>89958</f>
        <v>89958</v>
      </c>
      <c r="E67" s="1">
        <f>87.849609375</f>
        <v>87.849609375</v>
      </c>
    </row>
    <row r="68" spans="1:5" x14ac:dyDescent="0.25">
      <c r="A68" s="1">
        <f>16294</f>
        <v>16294</v>
      </c>
      <c r="B68" s="1">
        <f t="shared" si="6"/>
        <v>0</v>
      </c>
      <c r="C68" s="1">
        <f>12486</f>
        <v>12486</v>
      </c>
      <c r="D68" s="1">
        <f>89848</f>
        <v>89848</v>
      </c>
      <c r="E68" s="1">
        <f>87.7421875</f>
        <v>87.7421875</v>
      </c>
    </row>
    <row r="69" spans="1:5" x14ac:dyDescent="0.25">
      <c r="A69" s="1">
        <f>16515</f>
        <v>16515</v>
      </c>
      <c r="B69" s="1">
        <f t="shared" si="6"/>
        <v>0</v>
      </c>
      <c r="C69" s="1">
        <f>12648</f>
        <v>12648</v>
      </c>
      <c r="D69" s="1">
        <f t="shared" ref="D69:D83" si="7">89872</f>
        <v>89872</v>
      </c>
      <c r="E69" s="1">
        <f t="shared" ref="E69:E83" si="8">87.765625</f>
        <v>87.765625</v>
      </c>
    </row>
    <row r="70" spans="1:5" x14ac:dyDescent="0.25">
      <c r="A70" s="1">
        <f>16756</f>
        <v>16756</v>
      </c>
      <c r="B70" s="1">
        <f>6</f>
        <v>6</v>
      </c>
      <c r="C70" s="1">
        <f>12791</f>
        <v>12791</v>
      </c>
      <c r="D70" s="1">
        <f t="shared" si="7"/>
        <v>89872</v>
      </c>
      <c r="E70" s="1">
        <f t="shared" si="8"/>
        <v>87.765625</v>
      </c>
    </row>
    <row r="71" spans="1:5" x14ac:dyDescent="0.25">
      <c r="A71" s="1">
        <f>16951</f>
        <v>16951</v>
      </c>
      <c r="B71" s="1">
        <f>0</f>
        <v>0</v>
      </c>
      <c r="C71" s="1">
        <f>12943</f>
        <v>12943</v>
      </c>
      <c r="D71" s="1">
        <f t="shared" si="7"/>
        <v>89872</v>
      </c>
      <c r="E71" s="1">
        <f t="shared" si="8"/>
        <v>87.765625</v>
      </c>
    </row>
    <row r="72" spans="1:5" x14ac:dyDescent="0.25">
      <c r="A72" s="1">
        <f>17168</f>
        <v>17168</v>
      </c>
      <c r="B72" s="1">
        <f>0</f>
        <v>0</v>
      </c>
      <c r="C72" s="1">
        <f>13089</f>
        <v>13089</v>
      </c>
      <c r="D72" s="1">
        <f t="shared" si="7"/>
        <v>89872</v>
      </c>
      <c r="E72" s="1">
        <f t="shared" si="8"/>
        <v>87.765625</v>
      </c>
    </row>
    <row r="73" spans="1:5" x14ac:dyDescent="0.25">
      <c r="A73" s="1">
        <f>17390</f>
        <v>17390</v>
      </c>
      <c r="B73" s="1">
        <f>0</f>
        <v>0</v>
      </c>
      <c r="C73" s="1">
        <f>13257</f>
        <v>13257</v>
      </c>
      <c r="D73" s="1">
        <f t="shared" si="7"/>
        <v>89872</v>
      </c>
      <c r="E73" s="1">
        <f t="shared" si="8"/>
        <v>87.765625</v>
      </c>
    </row>
    <row r="74" spans="1:5" x14ac:dyDescent="0.25">
      <c r="A74" s="1">
        <f>17657</f>
        <v>17657</v>
      </c>
      <c r="B74" s="1">
        <f>0</f>
        <v>0</v>
      </c>
      <c r="C74" s="1">
        <f>13409</f>
        <v>13409</v>
      </c>
      <c r="D74" s="1">
        <f t="shared" si="7"/>
        <v>89872</v>
      </c>
      <c r="E74" s="1">
        <f t="shared" si="8"/>
        <v>87.765625</v>
      </c>
    </row>
    <row r="75" spans="1:5" x14ac:dyDescent="0.25">
      <c r="A75" s="1">
        <f>17872</f>
        <v>17872</v>
      </c>
      <c r="B75" s="1">
        <f>0</f>
        <v>0</v>
      </c>
      <c r="C75" s="1">
        <f>13546</f>
        <v>13546</v>
      </c>
      <c r="D75" s="1">
        <f t="shared" si="7"/>
        <v>89872</v>
      </c>
      <c r="E75" s="1">
        <f t="shared" si="8"/>
        <v>87.765625</v>
      </c>
    </row>
    <row r="76" spans="1:5" x14ac:dyDescent="0.25">
      <c r="A76" s="1">
        <f>18107</f>
        <v>18107</v>
      </c>
      <c r="B76" s="1">
        <f>0</f>
        <v>0</v>
      </c>
      <c r="C76" s="1">
        <f>13716</f>
        <v>13716</v>
      </c>
      <c r="D76" s="1">
        <f t="shared" si="7"/>
        <v>89872</v>
      </c>
      <c r="E76" s="1">
        <f t="shared" si="8"/>
        <v>87.765625</v>
      </c>
    </row>
    <row r="77" spans="1:5" x14ac:dyDescent="0.25">
      <c r="A77" s="1">
        <f>18329</f>
        <v>18329</v>
      </c>
      <c r="B77" s="1">
        <f>0</f>
        <v>0</v>
      </c>
      <c r="C77" s="1">
        <f>13872</f>
        <v>13872</v>
      </c>
      <c r="D77" s="1">
        <f t="shared" si="7"/>
        <v>89872</v>
      </c>
      <c r="E77" s="1">
        <f t="shared" si="8"/>
        <v>87.765625</v>
      </c>
    </row>
    <row r="78" spans="1:5" x14ac:dyDescent="0.25">
      <c r="A78" s="1">
        <f>18540</f>
        <v>18540</v>
      </c>
      <c r="B78" s="1">
        <f>3</f>
        <v>3</v>
      </c>
      <c r="C78" s="1">
        <f>14025</f>
        <v>14025</v>
      </c>
      <c r="D78" s="1">
        <f t="shared" si="7"/>
        <v>89872</v>
      </c>
      <c r="E78" s="1">
        <f t="shared" si="8"/>
        <v>87.765625</v>
      </c>
    </row>
    <row r="79" spans="1:5" x14ac:dyDescent="0.25">
      <c r="A79" s="1">
        <f>18770</f>
        <v>18770</v>
      </c>
      <c r="B79" s="1">
        <f>0</f>
        <v>0</v>
      </c>
      <c r="C79" s="1">
        <f>14197</f>
        <v>14197</v>
      </c>
      <c r="D79" s="1">
        <f t="shared" si="7"/>
        <v>89872</v>
      </c>
      <c r="E79" s="1">
        <f t="shared" si="8"/>
        <v>87.765625</v>
      </c>
    </row>
    <row r="80" spans="1:5" x14ac:dyDescent="0.25">
      <c r="A80" s="1">
        <f>19013</f>
        <v>19013</v>
      </c>
      <c r="B80" s="1">
        <f>0</f>
        <v>0</v>
      </c>
      <c r="C80" s="1">
        <f>14360</f>
        <v>14360</v>
      </c>
      <c r="D80" s="1">
        <f t="shared" si="7"/>
        <v>89872</v>
      </c>
      <c r="E80" s="1">
        <f t="shared" si="8"/>
        <v>87.765625</v>
      </c>
    </row>
    <row r="81" spans="1:5" x14ac:dyDescent="0.25">
      <c r="A81" s="1">
        <f>19256</f>
        <v>19256</v>
      </c>
      <c r="B81" s="1">
        <f>0</f>
        <v>0</v>
      </c>
      <c r="C81" s="1">
        <f>14521</f>
        <v>14521</v>
      </c>
      <c r="D81" s="1">
        <f t="shared" si="7"/>
        <v>89872</v>
      </c>
      <c r="E81" s="1">
        <f t="shared" si="8"/>
        <v>87.765625</v>
      </c>
    </row>
    <row r="82" spans="1:5" x14ac:dyDescent="0.25">
      <c r="A82" s="1">
        <f>19476</f>
        <v>19476</v>
      </c>
      <c r="B82" s="1">
        <f>3</f>
        <v>3</v>
      </c>
      <c r="C82" s="1">
        <f>14672</f>
        <v>14672</v>
      </c>
      <c r="D82" s="1">
        <f t="shared" si="7"/>
        <v>89872</v>
      </c>
      <c r="E82" s="1">
        <f t="shared" si="8"/>
        <v>87.765625</v>
      </c>
    </row>
    <row r="83" spans="1:5" x14ac:dyDescent="0.25">
      <c r="A83" s="1">
        <f>19693</f>
        <v>19693</v>
      </c>
      <c r="B83" s="1">
        <f>3</f>
        <v>3</v>
      </c>
      <c r="C83" s="1">
        <f>14830</f>
        <v>14830</v>
      </c>
      <c r="D83" s="1">
        <f t="shared" si="7"/>
        <v>89872</v>
      </c>
      <c r="E83" s="1">
        <f t="shared" si="8"/>
        <v>87.765625</v>
      </c>
    </row>
    <row r="84" spans="1:5" x14ac:dyDescent="0.25">
      <c r="A84" s="1">
        <f>19909</f>
        <v>19909</v>
      </c>
      <c r="B84" s="1">
        <f>0</f>
        <v>0</v>
      </c>
      <c r="C84" s="1">
        <f>14987</f>
        <v>14987</v>
      </c>
      <c r="D84" s="1">
        <f>89876</f>
        <v>89876</v>
      </c>
      <c r="E84" s="1">
        <f>87.76953125</f>
        <v>87.76953125</v>
      </c>
    </row>
    <row r="85" spans="1:5" x14ac:dyDescent="0.25">
      <c r="A85" s="1">
        <f>20130</f>
        <v>20130</v>
      </c>
      <c r="B85" s="1">
        <f>0</f>
        <v>0</v>
      </c>
      <c r="C85" s="1">
        <f>15153</f>
        <v>15153</v>
      </c>
      <c r="D85" s="1">
        <f t="shared" ref="D85:D94" si="9">73163</f>
        <v>73163</v>
      </c>
      <c r="E85" s="1">
        <f t="shared" ref="E85:E94" si="10">71.4482421875</f>
        <v>71.4482421875</v>
      </c>
    </row>
    <row r="86" spans="1:5" x14ac:dyDescent="0.25">
      <c r="A86" s="1">
        <f>20370</f>
        <v>20370</v>
      </c>
      <c r="B86" s="1">
        <f>0</f>
        <v>0</v>
      </c>
      <c r="C86" s="1">
        <f>15325</f>
        <v>15325</v>
      </c>
      <c r="D86" s="1">
        <f t="shared" si="9"/>
        <v>73163</v>
      </c>
      <c r="E86" s="1">
        <f t="shared" si="10"/>
        <v>71.4482421875</v>
      </c>
    </row>
    <row r="87" spans="1:5" x14ac:dyDescent="0.25">
      <c r="A87" s="1">
        <f>20610</f>
        <v>20610</v>
      </c>
      <c r="B87" s="1">
        <f>0</f>
        <v>0</v>
      </c>
      <c r="C87" s="1">
        <f>15490</f>
        <v>15490</v>
      </c>
      <c r="D87" s="1">
        <f t="shared" si="9"/>
        <v>73163</v>
      </c>
      <c r="E87" s="1">
        <f t="shared" si="10"/>
        <v>71.4482421875</v>
      </c>
    </row>
    <row r="88" spans="1:5" x14ac:dyDescent="0.25">
      <c r="A88" s="1">
        <f>20827</f>
        <v>20827</v>
      </c>
      <c r="B88" s="1">
        <f>0</f>
        <v>0</v>
      </c>
      <c r="C88" s="1">
        <f>15632</f>
        <v>15632</v>
      </c>
      <c r="D88" s="1">
        <f t="shared" si="9"/>
        <v>73163</v>
      </c>
      <c r="E88" s="1">
        <f t="shared" si="10"/>
        <v>71.4482421875</v>
      </c>
    </row>
    <row r="89" spans="1:5" x14ac:dyDescent="0.25">
      <c r="A89" s="1">
        <f>21071</f>
        <v>21071</v>
      </c>
      <c r="B89" s="1">
        <f>10</f>
        <v>10</v>
      </c>
      <c r="C89" s="1">
        <f>15798</f>
        <v>15798</v>
      </c>
      <c r="D89" s="1">
        <f t="shared" si="9"/>
        <v>73163</v>
      </c>
      <c r="E89" s="1">
        <f t="shared" si="10"/>
        <v>71.4482421875</v>
      </c>
    </row>
    <row r="90" spans="1:5" x14ac:dyDescent="0.25">
      <c r="A90" s="1">
        <f>21269</f>
        <v>21269</v>
      </c>
      <c r="B90" s="1">
        <f>0</f>
        <v>0</v>
      </c>
      <c r="C90" s="1">
        <f>15968</f>
        <v>15968</v>
      </c>
      <c r="D90" s="1">
        <f t="shared" si="9"/>
        <v>73163</v>
      </c>
      <c r="E90" s="1">
        <f t="shared" si="10"/>
        <v>71.4482421875</v>
      </c>
    </row>
    <row r="91" spans="1:5" x14ac:dyDescent="0.25">
      <c r="A91" s="1">
        <f>21474</f>
        <v>21474</v>
      </c>
      <c r="B91" s="1">
        <f>0</f>
        <v>0</v>
      </c>
      <c r="C91" s="1">
        <f>16140</f>
        <v>16140</v>
      </c>
      <c r="D91" s="1">
        <f t="shared" si="9"/>
        <v>73163</v>
      </c>
      <c r="E91" s="1">
        <f t="shared" si="10"/>
        <v>71.4482421875</v>
      </c>
    </row>
    <row r="92" spans="1:5" x14ac:dyDescent="0.25">
      <c r="A92" s="1">
        <f>21704</f>
        <v>21704</v>
      </c>
      <c r="B92" s="1">
        <f>0</f>
        <v>0</v>
      </c>
      <c r="C92" s="1">
        <f>16287</f>
        <v>16287</v>
      </c>
      <c r="D92" s="1">
        <f t="shared" si="9"/>
        <v>73163</v>
      </c>
      <c r="E92" s="1">
        <f t="shared" si="10"/>
        <v>71.4482421875</v>
      </c>
    </row>
    <row r="93" spans="1:5" x14ac:dyDescent="0.25">
      <c r="A93" s="1">
        <f>21915</f>
        <v>21915</v>
      </c>
      <c r="B93" s="1">
        <f>0</f>
        <v>0</v>
      </c>
      <c r="C93" s="1">
        <f>16449</f>
        <v>16449</v>
      </c>
      <c r="D93" s="1">
        <f t="shared" si="9"/>
        <v>73163</v>
      </c>
      <c r="E93" s="1">
        <f t="shared" si="10"/>
        <v>71.4482421875</v>
      </c>
    </row>
    <row r="94" spans="1:5" x14ac:dyDescent="0.25">
      <c r="A94" s="1">
        <f>22176</f>
        <v>22176</v>
      </c>
      <c r="B94" s="1">
        <f>0</f>
        <v>0</v>
      </c>
      <c r="C94" s="1">
        <f>16611</f>
        <v>16611</v>
      </c>
      <c r="D94" s="1">
        <f t="shared" si="9"/>
        <v>73163</v>
      </c>
      <c r="E94" s="1">
        <f t="shared" si="10"/>
        <v>71.4482421875</v>
      </c>
    </row>
    <row r="95" spans="1:5" x14ac:dyDescent="0.25">
      <c r="A95" s="1">
        <f>22393</f>
        <v>22393</v>
      </c>
      <c r="B95" s="1">
        <f>0</f>
        <v>0</v>
      </c>
      <c r="C95" s="1">
        <f>16804</f>
        <v>16804</v>
      </c>
      <c r="D95" s="1">
        <f>90077</f>
        <v>90077</v>
      </c>
      <c r="E95" s="1">
        <f>87.9658203125</f>
        <v>87.9658203125</v>
      </c>
    </row>
    <row r="96" spans="1:5" x14ac:dyDescent="0.25">
      <c r="A96" s="1">
        <f>22656</f>
        <v>22656</v>
      </c>
      <c r="B96" s="1">
        <f>5</f>
        <v>5</v>
      </c>
      <c r="C96" s="1">
        <f>16947</f>
        <v>16947</v>
      </c>
      <c r="D96" s="1">
        <f t="shared" ref="D96:D102" si="11">90381</f>
        <v>90381</v>
      </c>
      <c r="E96" s="1">
        <f t="shared" ref="E96:E102" si="12">88.2626953125</f>
        <v>88.2626953125</v>
      </c>
    </row>
    <row r="97" spans="1:5" x14ac:dyDescent="0.25">
      <c r="A97" s="1">
        <f>22870</f>
        <v>22870</v>
      </c>
      <c r="B97" s="1">
        <f>3</f>
        <v>3</v>
      </c>
      <c r="C97" s="1">
        <f>17108</f>
        <v>17108</v>
      </c>
      <c r="D97" s="1">
        <f t="shared" si="11"/>
        <v>90381</v>
      </c>
      <c r="E97" s="1">
        <f t="shared" si="12"/>
        <v>88.2626953125</v>
      </c>
    </row>
    <row r="98" spans="1:5" x14ac:dyDescent="0.25">
      <c r="A98" s="1">
        <f>23072</f>
        <v>23072</v>
      </c>
      <c r="B98" s="1">
        <f>0</f>
        <v>0</v>
      </c>
      <c r="C98" s="1">
        <f>17254</f>
        <v>17254</v>
      </c>
      <c r="D98" s="1">
        <f t="shared" si="11"/>
        <v>90381</v>
      </c>
      <c r="E98" s="1">
        <f t="shared" si="12"/>
        <v>88.2626953125</v>
      </c>
    </row>
    <row r="99" spans="1:5" x14ac:dyDescent="0.25">
      <c r="A99" s="1">
        <f>23283</f>
        <v>23283</v>
      </c>
      <c r="B99" s="1">
        <f>0</f>
        <v>0</v>
      </c>
      <c r="C99" s="1">
        <f>17429</f>
        <v>17429</v>
      </c>
      <c r="D99" s="1">
        <f t="shared" si="11"/>
        <v>90381</v>
      </c>
      <c r="E99" s="1">
        <f t="shared" si="12"/>
        <v>88.2626953125</v>
      </c>
    </row>
    <row r="100" spans="1:5" x14ac:dyDescent="0.25">
      <c r="A100" s="1">
        <f>23501</f>
        <v>23501</v>
      </c>
      <c r="B100" s="1">
        <f>0</f>
        <v>0</v>
      </c>
      <c r="C100" s="1">
        <f>17580</f>
        <v>17580</v>
      </c>
      <c r="D100" s="1">
        <f t="shared" si="11"/>
        <v>90381</v>
      </c>
      <c r="E100" s="1">
        <f t="shared" si="12"/>
        <v>88.2626953125</v>
      </c>
    </row>
    <row r="101" spans="1:5" x14ac:dyDescent="0.25">
      <c r="A101" s="1">
        <f>23742</f>
        <v>23742</v>
      </c>
      <c r="B101" s="1">
        <f>0</f>
        <v>0</v>
      </c>
      <c r="C101" s="1">
        <f>17726</f>
        <v>17726</v>
      </c>
      <c r="D101" s="1">
        <f t="shared" si="11"/>
        <v>90381</v>
      </c>
      <c r="E101" s="1">
        <f t="shared" si="12"/>
        <v>88.2626953125</v>
      </c>
    </row>
    <row r="102" spans="1:5" x14ac:dyDescent="0.25">
      <c r="A102" s="1">
        <f>23981</f>
        <v>23981</v>
      </c>
      <c r="B102" s="1">
        <f>10</f>
        <v>10</v>
      </c>
      <c r="C102" s="1">
        <f>17890</f>
        <v>17890</v>
      </c>
      <c r="D102" s="1">
        <f t="shared" si="11"/>
        <v>90381</v>
      </c>
      <c r="E102" s="1">
        <f t="shared" si="12"/>
        <v>88.2626953125</v>
      </c>
    </row>
    <row r="103" spans="1:5" x14ac:dyDescent="0.25">
      <c r="A103" s="1">
        <f>24184</f>
        <v>24184</v>
      </c>
      <c r="B103" s="1">
        <f t="shared" ref="B103:B114" si="13">0</f>
        <v>0</v>
      </c>
      <c r="C103" s="1">
        <f>18059</f>
        <v>18059</v>
      </c>
      <c r="D103" s="1">
        <f>73427</f>
        <v>73427</v>
      </c>
      <c r="E103" s="1">
        <f>71.7060546875</f>
        <v>71.7060546875</v>
      </c>
    </row>
    <row r="104" spans="1:5" x14ac:dyDescent="0.25">
      <c r="A104" s="1">
        <f>24396</f>
        <v>24396</v>
      </c>
      <c r="B104" s="1">
        <f t="shared" si="13"/>
        <v>0</v>
      </c>
      <c r="C104" s="1">
        <f>18194</f>
        <v>18194</v>
      </c>
      <c r="D104" s="1">
        <f>73297</f>
        <v>73297</v>
      </c>
      <c r="E104" s="1">
        <f>71.5791015625</f>
        <v>71.5791015625</v>
      </c>
    </row>
    <row r="105" spans="1:5" x14ac:dyDescent="0.25">
      <c r="A105" s="1">
        <f>24614</f>
        <v>24614</v>
      </c>
      <c r="B105" s="1">
        <f t="shared" si="13"/>
        <v>0</v>
      </c>
      <c r="C105" s="1">
        <f>18372</f>
        <v>18372</v>
      </c>
      <c r="D105" s="1">
        <f>73297</f>
        <v>73297</v>
      </c>
      <c r="E105" s="1">
        <f>71.5791015625</f>
        <v>71.5791015625</v>
      </c>
    </row>
    <row r="106" spans="1:5" x14ac:dyDescent="0.25">
      <c r="A106" s="1">
        <f>24840</f>
        <v>24840</v>
      </c>
      <c r="B106" s="1">
        <f t="shared" si="13"/>
        <v>0</v>
      </c>
      <c r="C106" s="1">
        <f>18555</f>
        <v>18555</v>
      </c>
      <c r="D106" s="1">
        <f>89961</f>
        <v>89961</v>
      </c>
      <c r="E106" s="1">
        <f>87.8525390625</f>
        <v>87.8525390625</v>
      </c>
    </row>
    <row r="107" spans="1:5" x14ac:dyDescent="0.25">
      <c r="A107" s="1">
        <f>25068</f>
        <v>25068</v>
      </c>
      <c r="B107" s="1">
        <f t="shared" si="13"/>
        <v>0</v>
      </c>
      <c r="C107" s="1">
        <f>18697</f>
        <v>18697</v>
      </c>
      <c r="D107" s="1">
        <f>90003</f>
        <v>90003</v>
      </c>
      <c r="E107" s="1">
        <f>87.8935546875</f>
        <v>87.8935546875</v>
      </c>
    </row>
    <row r="108" spans="1:5" x14ac:dyDescent="0.25">
      <c r="A108" s="1">
        <f>25313</f>
        <v>25313</v>
      </c>
      <c r="B108" s="1">
        <f t="shared" si="13"/>
        <v>0</v>
      </c>
      <c r="C108" s="1">
        <f>18857</f>
        <v>18857</v>
      </c>
      <c r="D108" s="1">
        <f>90003</f>
        <v>90003</v>
      </c>
      <c r="E108" s="1">
        <f>87.8935546875</f>
        <v>87.8935546875</v>
      </c>
    </row>
    <row r="109" spans="1:5" x14ac:dyDescent="0.25">
      <c r="A109" s="1">
        <f>25527</f>
        <v>25527</v>
      </c>
      <c r="B109" s="1">
        <f t="shared" si="13"/>
        <v>0</v>
      </c>
      <c r="C109" s="1">
        <f>19027</f>
        <v>19027</v>
      </c>
      <c r="D109" s="1">
        <f>90015</f>
        <v>90015</v>
      </c>
      <c r="E109" s="1">
        <f>87.9052734375</f>
        <v>87.9052734375</v>
      </c>
    </row>
    <row r="110" spans="1:5" x14ac:dyDescent="0.25">
      <c r="A110" s="1">
        <f>25760</f>
        <v>25760</v>
      </c>
      <c r="B110" s="1">
        <f t="shared" si="13"/>
        <v>0</v>
      </c>
      <c r="C110" s="1">
        <f>19205</f>
        <v>19205</v>
      </c>
      <c r="D110" s="1">
        <f>90045</f>
        <v>90045</v>
      </c>
      <c r="E110" s="1">
        <f>87.9345703125</f>
        <v>87.9345703125</v>
      </c>
    </row>
    <row r="111" spans="1:5" x14ac:dyDescent="0.25">
      <c r="A111" s="1">
        <f>25988</f>
        <v>25988</v>
      </c>
      <c r="B111" s="1">
        <f t="shared" si="13"/>
        <v>0</v>
      </c>
      <c r="C111" s="1">
        <f>19368</f>
        <v>19368</v>
      </c>
      <c r="D111" s="1">
        <f>90045</f>
        <v>90045</v>
      </c>
      <c r="E111" s="1">
        <f>87.9345703125</f>
        <v>87.9345703125</v>
      </c>
    </row>
    <row r="112" spans="1:5" x14ac:dyDescent="0.25">
      <c r="A112" s="1">
        <f>26225</f>
        <v>26225</v>
      </c>
      <c r="B112" s="1">
        <f t="shared" si="13"/>
        <v>0</v>
      </c>
      <c r="C112" s="1">
        <f>19524</f>
        <v>19524</v>
      </c>
      <c r="D112" s="1">
        <f>90045</f>
        <v>90045</v>
      </c>
      <c r="E112" s="1">
        <f>87.9345703125</f>
        <v>87.9345703125</v>
      </c>
    </row>
    <row r="113" spans="1:5" x14ac:dyDescent="0.25">
      <c r="A113" s="1">
        <f>26434</f>
        <v>26434</v>
      </c>
      <c r="B113" s="1">
        <f t="shared" si="13"/>
        <v>0</v>
      </c>
      <c r="C113" s="1">
        <f>19687</f>
        <v>19687</v>
      </c>
      <c r="D113" s="1">
        <f>90045</f>
        <v>90045</v>
      </c>
      <c r="E113" s="1">
        <f>87.9345703125</f>
        <v>87.9345703125</v>
      </c>
    </row>
    <row r="114" spans="1:5" x14ac:dyDescent="0.25">
      <c r="A114" s="1">
        <f>26658</f>
        <v>26658</v>
      </c>
      <c r="B114" s="1">
        <f t="shared" si="13"/>
        <v>0</v>
      </c>
      <c r="C114" s="1">
        <f>19856</f>
        <v>19856</v>
      </c>
      <c r="D114" s="1">
        <f>90109</f>
        <v>90109</v>
      </c>
      <c r="E114" s="1">
        <f>87.9970703125</f>
        <v>87.9970703125</v>
      </c>
    </row>
    <row r="115" spans="1:5" x14ac:dyDescent="0.25">
      <c r="A115" s="1">
        <f>26880</f>
        <v>26880</v>
      </c>
      <c r="B115" s="1">
        <f>3</f>
        <v>3</v>
      </c>
      <c r="C115" s="1">
        <f>20021</f>
        <v>20021</v>
      </c>
      <c r="D115" s="1">
        <f>90135</f>
        <v>90135</v>
      </c>
      <c r="E115" s="1">
        <f>88.0224609375</f>
        <v>88.0224609375</v>
      </c>
    </row>
    <row r="116" spans="1:5" x14ac:dyDescent="0.25">
      <c r="A116" s="1">
        <f>27086</f>
        <v>27086</v>
      </c>
      <c r="B116" s="1">
        <f>3</f>
        <v>3</v>
      </c>
      <c r="C116" s="1">
        <f>20177</f>
        <v>20177</v>
      </c>
      <c r="D116" s="1">
        <f>90143</f>
        <v>90143</v>
      </c>
      <c r="E116" s="1">
        <f>88.0302734375</f>
        <v>88.0302734375</v>
      </c>
    </row>
    <row r="117" spans="1:5" x14ac:dyDescent="0.25">
      <c r="A117" s="1">
        <f>27310</f>
        <v>27310</v>
      </c>
      <c r="B117" s="1">
        <f>6</f>
        <v>6</v>
      </c>
      <c r="C117" s="1">
        <f>20337</f>
        <v>20337</v>
      </c>
      <c r="D117" s="1">
        <f>90143</f>
        <v>90143</v>
      </c>
      <c r="E117" s="1">
        <f>88.0302734375</f>
        <v>88.0302734375</v>
      </c>
    </row>
    <row r="118" spans="1:5" x14ac:dyDescent="0.25">
      <c r="A118" s="1">
        <f>27550</f>
        <v>27550</v>
      </c>
      <c r="B118" s="1">
        <f>2</f>
        <v>2</v>
      </c>
      <c r="C118" s="1">
        <f>20500</f>
        <v>20500</v>
      </c>
      <c r="D118" s="1">
        <f>90143</f>
        <v>90143</v>
      </c>
      <c r="E118" s="1">
        <f>88.0302734375</f>
        <v>88.0302734375</v>
      </c>
    </row>
    <row r="119" spans="1:5" x14ac:dyDescent="0.25">
      <c r="A119" s="1">
        <f>27753</f>
        <v>27753</v>
      </c>
      <c r="B119" s="1">
        <f t="shared" ref="B119:B128" si="14">0</f>
        <v>0</v>
      </c>
      <c r="C119" s="1">
        <f>20664</f>
        <v>20664</v>
      </c>
      <c r="D119" s="1">
        <f>90149</f>
        <v>90149</v>
      </c>
      <c r="E119" s="1">
        <f>88.0361328125</f>
        <v>88.0361328125</v>
      </c>
    </row>
    <row r="120" spans="1:5" x14ac:dyDescent="0.25">
      <c r="A120" s="1">
        <f>27992</f>
        <v>27992</v>
      </c>
      <c r="B120" s="1">
        <f t="shared" si="14"/>
        <v>0</v>
      </c>
      <c r="C120" s="1">
        <f>20821</f>
        <v>20821</v>
      </c>
      <c r="D120" s="1">
        <f>90149</f>
        <v>90149</v>
      </c>
      <c r="E120" s="1">
        <f>88.0361328125</f>
        <v>88.0361328125</v>
      </c>
    </row>
    <row r="121" spans="1:5" x14ac:dyDescent="0.25">
      <c r="A121" s="1">
        <f>28235</f>
        <v>28235</v>
      </c>
      <c r="B121" s="1">
        <f t="shared" si="14"/>
        <v>0</v>
      </c>
      <c r="C121" s="1">
        <f>21056</f>
        <v>21056</v>
      </c>
      <c r="D121" s="1">
        <f>90013</f>
        <v>90013</v>
      </c>
      <c r="E121" s="1">
        <f>87.9033203125</f>
        <v>87.9033203125</v>
      </c>
    </row>
    <row r="122" spans="1:5" x14ac:dyDescent="0.25">
      <c r="A122" s="1">
        <f>28464</f>
        <v>28464</v>
      </c>
      <c r="B122" s="1">
        <f t="shared" si="14"/>
        <v>0</v>
      </c>
      <c r="C122" s="1">
        <f>21187</f>
        <v>21187</v>
      </c>
      <c r="D122" s="1">
        <f t="shared" ref="D122:D131" si="15">89957</f>
        <v>89957</v>
      </c>
      <c r="E122" s="1">
        <f t="shared" ref="E122:E131" si="16">87.8486328125</f>
        <v>87.8486328125</v>
      </c>
    </row>
    <row r="123" spans="1:5" x14ac:dyDescent="0.25">
      <c r="A123" s="1">
        <f>28705</f>
        <v>28705</v>
      </c>
      <c r="B123" s="1">
        <f t="shared" si="14"/>
        <v>0</v>
      </c>
      <c r="C123" s="1">
        <f>21342</f>
        <v>21342</v>
      </c>
      <c r="D123" s="1">
        <f t="shared" si="15"/>
        <v>89957</v>
      </c>
      <c r="E123" s="1">
        <f t="shared" si="16"/>
        <v>87.8486328125</v>
      </c>
    </row>
    <row r="124" spans="1:5" x14ac:dyDescent="0.25">
      <c r="A124" s="1">
        <f>28907</f>
        <v>28907</v>
      </c>
      <c r="B124" s="1">
        <f t="shared" si="14"/>
        <v>0</v>
      </c>
      <c r="C124" s="1">
        <f>21474</f>
        <v>21474</v>
      </c>
      <c r="D124" s="1">
        <f t="shared" si="15"/>
        <v>89957</v>
      </c>
      <c r="E124" s="1">
        <f t="shared" si="16"/>
        <v>87.8486328125</v>
      </c>
    </row>
    <row r="125" spans="1:5" x14ac:dyDescent="0.25">
      <c r="A125" s="1">
        <f>29129</f>
        <v>29129</v>
      </c>
      <c r="B125" s="1">
        <f t="shared" si="14"/>
        <v>0</v>
      </c>
      <c r="C125" s="1">
        <f>21631</f>
        <v>21631</v>
      </c>
      <c r="D125" s="1">
        <f t="shared" si="15"/>
        <v>89957</v>
      </c>
      <c r="E125" s="1">
        <f t="shared" si="16"/>
        <v>87.8486328125</v>
      </c>
    </row>
    <row r="126" spans="1:5" x14ac:dyDescent="0.25">
      <c r="A126" s="1">
        <f>29352</f>
        <v>29352</v>
      </c>
      <c r="B126" s="1">
        <f t="shared" si="14"/>
        <v>0</v>
      </c>
      <c r="C126" s="1">
        <f>21788</f>
        <v>21788</v>
      </c>
      <c r="D126" s="1">
        <f t="shared" si="15"/>
        <v>89957</v>
      </c>
      <c r="E126" s="1">
        <f t="shared" si="16"/>
        <v>87.8486328125</v>
      </c>
    </row>
    <row r="127" spans="1:5" x14ac:dyDescent="0.25">
      <c r="A127" s="1">
        <f>29570</f>
        <v>29570</v>
      </c>
      <c r="B127" s="1">
        <f t="shared" si="14"/>
        <v>0</v>
      </c>
      <c r="C127" s="1">
        <f>21919</f>
        <v>21919</v>
      </c>
      <c r="D127" s="1">
        <f t="shared" si="15"/>
        <v>89957</v>
      </c>
      <c r="E127" s="1">
        <f t="shared" si="16"/>
        <v>87.8486328125</v>
      </c>
    </row>
    <row r="128" spans="1:5" x14ac:dyDescent="0.25">
      <c r="A128" s="1">
        <f>29790</f>
        <v>29790</v>
      </c>
      <c r="B128" s="1">
        <f t="shared" si="14"/>
        <v>0</v>
      </c>
      <c r="C128" s="1">
        <f>22072</f>
        <v>22072</v>
      </c>
      <c r="D128" s="1">
        <f t="shared" si="15"/>
        <v>89957</v>
      </c>
      <c r="E128" s="1">
        <f t="shared" si="16"/>
        <v>87.8486328125</v>
      </c>
    </row>
    <row r="129" spans="1:5" x14ac:dyDescent="0.25">
      <c r="A129" s="1">
        <f>30029</f>
        <v>30029</v>
      </c>
      <c r="B129" s="1">
        <f>6</f>
        <v>6</v>
      </c>
      <c r="C129" s="1">
        <f>22211</f>
        <v>22211</v>
      </c>
      <c r="D129" s="1">
        <f t="shared" si="15"/>
        <v>89957</v>
      </c>
      <c r="E129" s="1">
        <f t="shared" si="16"/>
        <v>87.8486328125</v>
      </c>
    </row>
    <row r="130" spans="1:5" x14ac:dyDescent="0.25">
      <c r="A130" s="1">
        <f>30237</f>
        <v>30237</v>
      </c>
      <c r="B130" s="1">
        <f>0</f>
        <v>0</v>
      </c>
      <c r="C130" s="1">
        <f>22357</f>
        <v>22357</v>
      </c>
      <c r="D130" s="1">
        <f t="shared" si="15"/>
        <v>89957</v>
      </c>
      <c r="E130" s="1">
        <f t="shared" si="16"/>
        <v>87.8486328125</v>
      </c>
    </row>
    <row r="131" spans="1:5" x14ac:dyDescent="0.25">
      <c r="A131" s="1">
        <f>30443</f>
        <v>30443</v>
      </c>
      <c r="B131" s="1">
        <f>0</f>
        <v>0</v>
      </c>
      <c r="C131" s="1">
        <f>22498</f>
        <v>22498</v>
      </c>
      <c r="D131" s="1">
        <f t="shared" si="15"/>
        <v>89957</v>
      </c>
      <c r="E131" s="1">
        <f t="shared" si="16"/>
        <v>87.8486328125</v>
      </c>
    </row>
    <row r="132" spans="1:5" x14ac:dyDescent="0.25">
      <c r="A132" s="1">
        <f>30671</f>
        <v>30671</v>
      </c>
      <c r="B132" s="1">
        <f>0</f>
        <v>0</v>
      </c>
      <c r="C132" s="1">
        <f>22645</f>
        <v>22645</v>
      </c>
      <c r="D132" s="1">
        <f>90007</f>
        <v>90007</v>
      </c>
      <c r="E132" s="1">
        <f>87.8974609375</f>
        <v>87.8974609375</v>
      </c>
    </row>
    <row r="133" spans="1:5" x14ac:dyDescent="0.25">
      <c r="A133" s="1">
        <f>30900</f>
        <v>30900</v>
      </c>
      <c r="B133" s="1">
        <f>0</f>
        <v>0</v>
      </c>
      <c r="C133" s="1">
        <f>22779</f>
        <v>22779</v>
      </c>
      <c r="D133" s="1">
        <f>89983</f>
        <v>89983</v>
      </c>
      <c r="E133" s="1">
        <f>87.8740234375</f>
        <v>87.8740234375</v>
      </c>
    </row>
    <row r="134" spans="1:5" x14ac:dyDescent="0.25">
      <c r="A134" s="1">
        <f>31128</f>
        <v>31128</v>
      </c>
      <c r="B134" s="1">
        <f>0</f>
        <v>0</v>
      </c>
      <c r="C134" s="1">
        <f>22908</f>
        <v>22908</v>
      </c>
      <c r="D134" s="1">
        <f t="shared" ref="D134:D140" si="17">90015</f>
        <v>90015</v>
      </c>
      <c r="E134" s="1">
        <f t="shared" ref="E134:E140" si="18">87.9052734375</f>
        <v>87.9052734375</v>
      </c>
    </row>
    <row r="135" spans="1:5" x14ac:dyDescent="0.25">
      <c r="A135" s="1">
        <f>31346</f>
        <v>31346</v>
      </c>
      <c r="B135" s="1">
        <f>0</f>
        <v>0</v>
      </c>
      <c r="C135" s="1">
        <f>23082</f>
        <v>23082</v>
      </c>
      <c r="D135" s="1">
        <f t="shared" si="17"/>
        <v>90015</v>
      </c>
      <c r="E135" s="1">
        <f t="shared" si="18"/>
        <v>87.9052734375</v>
      </c>
    </row>
    <row r="136" spans="1:5" x14ac:dyDescent="0.25">
      <c r="A136" s="1">
        <f>31566</f>
        <v>31566</v>
      </c>
      <c r="B136" s="1">
        <f>0</f>
        <v>0</v>
      </c>
      <c r="C136" s="1">
        <f>23230</f>
        <v>23230</v>
      </c>
      <c r="D136" s="1">
        <f t="shared" si="17"/>
        <v>90015</v>
      </c>
      <c r="E136" s="1">
        <f t="shared" si="18"/>
        <v>87.9052734375</v>
      </c>
    </row>
    <row r="137" spans="1:5" x14ac:dyDescent="0.25">
      <c r="A137" s="1">
        <f>31798</f>
        <v>31798</v>
      </c>
      <c r="B137" s="1">
        <f>6</f>
        <v>6</v>
      </c>
      <c r="C137" s="1">
        <f>23368</f>
        <v>23368</v>
      </c>
      <c r="D137" s="1">
        <f t="shared" si="17"/>
        <v>90015</v>
      </c>
      <c r="E137" s="1">
        <f t="shared" si="18"/>
        <v>87.9052734375</v>
      </c>
    </row>
    <row r="138" spans="1:5" x14ac:dyDescent="0.25">
      <c r="A138" s="1">
        <f>32020</f>
        <v>32020</v>
      </c>
      <c r="B138" s="1">
        <f>0</f>
        <v>0</v>
      </c>
      <c r="C138" s="1">
        <f>23530</f>
        <v>23530</v>
      </c>
      <c r="D138" s="1">
        <f t="shared" si="17"/>
        <v>90015</v>
      </c>
      <c r="E138" s="1">
        <f t="shared" si="18"/>
        <v>87.9052734375</v>
      </c>
    </row>
    <row r="139" spans="1:5" x14ac:dyDescent="0.25">
      <c r="A139" s="1">
        <f>32253</f>
        <v>32253</v>
      </c>
      <c r="B139" s="1">
        <f>0</f>
        <v>0</v>
      </c>
      <c r="C139" s="1">
        <f>23680</f>
        <v>23680</v>
      </c>
      <c r="D139" s="1">
        <f t="shared" si="17"/>
        <v>90015</v>
      </c>
      <c r="E139" s="1">
        <f t="shared" si="18"/>
        <v>87.9052734375</v>
      </c>
    </row>
    <row r="140" spans="1:5" x14ac:dyDescent="0.25">
      <c r="A140" s="1">
        <f>32472</f>
        <v>32472</v>
      </c>
      <c r="B140" s="1">
        <f>0</f>
        <v>0</v>
      </c>
      <c r="C140" s="1">
        <f>23845</f>
        <v>23845</v>
      </c>
      <c r="D140" s="1">
        <f t="shared" si="17"/>
        <v>90015</v>
      </c>
      <c r="E140" s="1">
        <f t="shared" si="18"/>
        <v>87.9052734375</v>
      </c>
    </row>
    <row r="141" spans="1:5" x14ac:dyDescent="0.25">
      <c r="A141" s="1">
        <f>32672</f>
        <v>32672</v>
      </c>
      <c r="B141" s="1">
        <f>0</f>
        <v>0</v>
      </c>
      <c r="C141" s="1">
        <f>24007</f>
        <v>24007</v>
      </c>
      <c r="D141" s="1">
        <f>90173</f>
        <v>90173</v>
      </c>
      <c r="E141" s="1">
        <f>88.0595703125</f>
        <v>88.0595703125</v>
      </c>
    </row>
    <row r="142" spans="1:5" x14ac:dyDescent="0.25">
      <c r="A142" s="1">
        <f>32893</f>
        <v>32893</v>
      </c>
      <c r="B142" s="1">
        <f>6</f>
        <v>6</v>
      </c>
      <c r="C142" s="1">
        <f>24158</f>
        <v>24158</v>
      </c>
      <c r="D142" s="1">
        <f t="shared" ref="D142:D154" si="19">91219</f>
        <v>91219</v>
      </c>
      <c r="E142" s="1">
        <f t="shared" ref="E142:E154" si="20">89.0810546875</f>
        <v>89.0810546875</v>
      </c>
    </row>
    <row r="143" spans="1:5" x14ac:dyDescent="0.25">
      <c r="A143" s="1">
        <f>33073</f>
        <v>33073</v>
      </c>
      <c r="B143" s="1">
        <f>0</f>
        <v>0</v>
      </c>
      <c r="C143" s="1">
        <f>24314</f>
        <v>24314</v>
      </c>
      <c r="D143" s="1">
        <f t="shared" si="19"/>
        <v>91219</v>
      </c>
      <c r="E143" s="1">
        <f t="shared" si="20"/>
        <v>89.0810546875</v>
      </c>
    </row>
    <row r="144" spans="1:5" x14ac:dyDescent="0.25">
      <c r="A144" s="1">
        <f>33271</f>
        <v>33271</v>
      </c>
      <c r="B144" s="1">
        <f>0</f>
        <v>0</v>
      </c>
      <c r="C144" s="1">
        <f>24463</f>
        <v>24463</v>
      </c>
      <c r="D144" s="1">
        <f t="shared" si="19"/>
        <v>91219</v>
      </c>
      <c r="E144" s="1">
        <f t="shared" si="20"/>
        <v>89.0810546875</v>
      </c>
    </row>
    <row r="145" spans="1:5" x14ac:dyDescent="0.25">
      <c r="A145" s="1">
        <f>33515</f>
        <v>33515</v>
      </c>
      <c r="B145" s="1">
        <f>0</f>
        <v>0</v>
      </c>
      <c r="C145" s="1">
        <f>24587</f>
        <v>24587</v>
      </c>
      <c r="D145" s="1">
        <f t="shared" si="19"/>
        <v>91219</v>
      </c>
      <c r="E145" s="1">
        <f t="shared" si="20"/>
        <v>89.0810546875</v>
      </c>
    </row>
    <row r="146" spans="1:5" x14ac:dyDescent="0.25">
      <c r="A146" s="1">
        <f>33743</f>
        <v>33743</v>
      </c>
      <c r="B146" s="1">
        <f>0</f>
        <v>0</v>
      </c>
      <c r="C146" s="1">
        <f>24748</f>
        <v>24748</v>
      </c>
      <c r="D146" s="1">
        <f t="shared" si="19"/>
        <v>91219</v>
      </c>
      <c r="E146" s="1">
        <f t="shared" si="20"/>
        <v>89.0810546875</v>
      </c>
    </row>
    <row r="147" spans="1:5" x14ac:dyDescent="0.25">
      <c r="A147" s="1">
        <f>33961</f>
        <v>33961</v>
      </c>
      <c r="B147" s="1">
        <f>3</f>
        <v>3</v>
      </c>
      <c r="C147" s="1">
        <f>24915</f>
        <v>24915</v>
      </c>
      <c r="D147" s="1">
        <f t="shared" si="19"/>
        <v>91219</v>
      </c>
      <c r="E147" s="1">
        <f t="shared" si="20"/>
        <v>89.0810546875</v>
      </c>
    </row>
    <row r="148" spans="1:5" x14ac:dyDescent="0.25">
      <c r="A148" s="1">
        <f>34182</f>
        <v>34182</v>
      </c>
      <c r="B148" s="1">
        <f>0</f>
        <v>0</v>
      </c>
      <c r="C148" s="1">
        <f>25081</f>
        <v>25081</v>
      </c>
      <c r="D148" s="1">
        <f t="shared" si="19"/>
        <v>91219</v>
      </c>
      <c r="E148" s="1">
        <f t="shared" si="20"/>
        <v>89.0810546875</v>
      </c>
    </row>
    <row r="149" spans="1:5" x14ac:dyDescent="0.25">
      <c r="A149" s="1">
        <f>34419</f>
        <v>34419</v>
      </c>
      <c r="B149" s="1">
        <f>3</f>
        <v>3</v>
      </c>
      <c r="C149" s="1">
        <f>25236</f>
        <v>25236</v>
      </c>
      <c r="D149" s="1">
        <f t="shared" si="19"/>
        <v>91219</v>
      </c>
      <c r="E149" s="1">
        <f t="shared" si="20"/>
        <v>89.0810546875</v>
      </c>
    </row>
    <row r="150" spans="1:5" x14ac:dyDescent="0.25">
      <c r="A150" s="1">
        <f>34662</f>
        <v>34662</v>
      </c>
      <c r="B150" s="1">
        <f>2</f>
        <v>2</v>
      </c>
      <c r="C150" s="1">
        <f>25369</f>
        <v>25369</v>
      </c>
      <c r="D150" s="1">
        <f t="shared" si="19"/>
        <v>91219</v>
      </c>
      <c r="E150" s="1">
        <f t="shared" si="20"/>
        <v>89.0810546875</v>
      </c>
    </row>
    <row r="151" spans="1:5" x14ac:dyDescent="0.25">
      <c r="A151" s="1">
        <f>34863</f>
        <v>34863</v>
      </c>
      <c r="B151" s="1">
        <f>0</f>
        <v>0</v>
      </c>
      <c r="C151" s="1">
        <f>25498</f>
        <v>25498</v>
      </c>
      <c r="D151" s="1">
        <f t="shared" si="19"/>
        <v>91219</v>
      </c>
      <c r="E151" s="1">
        <f t="shared" si="20"/>
        <v>89.0810546875</v>
      </c>
    </row>
    <row r="152" spans="1:5" x14ac:dyDescent="0.25">
      <c r="A152" s="1">
        <f>35063</f>
        <v>35063</v>
      </c>
      <c r="B152" s="1">
        <f>0</f>
        <v>0</v>
      </c>
      <c r="C152" s="1">
        <f>25655</f>
        <v>25655</v>
      </c>
      <c r="D152" s="1">
        <f t="shared" si="19"/>
        <v>91219</v>
      </c>
      <c r="E152" s="1">
        <f t="shared" si="20"/>
        <v>89.0810546875</v>
      </c>
    </row>
    <row r="153" spans="1:5" x14ac:dyDescent="0.25">
      <c r="A153" s="1">
        <f>35294</f>
        <v>35294</v>
      </c>
      <c r="B153" s="1">
        <f>0</f>
        <v>0</v>
      </c>
      <c r="C153" s="1">
        <f>25826</f>
        <v>25826</v>
      </c>
      <c r="D153" s="1">
        <f t="shared" si="19"/>
        <v>91219</v>
      </c>
      <c r="E153" s="1">
        <f t="shared" si="20"/>
        <v>89.0810546875</v>
      </c>
    </row>
    <row r="154" spans="1:5" x14ac:dyDescent="0.25">
      <c r="A154" s="1">
        <f>35505</f>
        <v>35505</v>
      </c>
      <c r="B154" s="1">
        <f>0</f>
        <v>0</v>
      </c>
      <c r="C154" s="1">
        <f>25988</f>
        <v>25988</v>
      </c>
      <c r="D154" s="1">
        <f t="shared" si="19"/>
        <v>91219</v>
      </c>
      <c r="E154" s="1">
        <f t="shared" si="20"/>
        <v>89.0810546875</v>
      </c>
    </row>
    <row r="155" spans="1:5" x14ac:dyDescent="0.25">
      <c r="C155" s="1">
        <f>26154</f>
        <v>26154</v>
      </c>
      <c r="D155" s="1">
        <f>88983</f>
        <v>88983</v>
      </c>
      <c r="E155" s="1">
        <f>86.8974609375</f>
        <v>86.8974609375</v>
      </c>
    </row>
    <row r="156" spans="1:5" x14ac:dyDescent="0.25">
      <c r="C156" s="1">
        <f>26298</f>
        <v>26298</v>
      </c>
      <c r="D156" s="1">
        <f>88983</f>
        <v>88983</v>
      </c>
      <c r="E156" s="1">
        <f>86.8974609375</f>
        <v>86.8974609375</v>
      </c>
    </row>
    <row r="157" spans="1:5" x14ac:dyDescent="0.25">
      <c r="C157" s="1">
        <f>26442</f>
        <v>26442</v>
      </c>
      <c r="D157" s="1">
        <f>88983</f>
        <v>88983</v>
      </c>
      <c r="E157" s="1">
        <f>86.8974609375</f>
        <v>86.8974609375</v>
      </c>
    </row>
    <row r="158" spans="1:5" x14ac:dyDescent="0.25">
      <c r="C158" s="1">
        <f>26595</f>
        <v>26595</v>
      </c>
      <c r="D158" s="1">
        <f>88983</f>
        <v>88983</v>
      </c>
      <c r="E158" s="1">
        <f>86.8974609375</f>
        <v>86.8974609375</v>
      </c>
    </row>
    <row r="159" spans="1:5" x14ac:dyDescent="0.25">
      <c r="C159" s="1">
        <f>26747</f>
        <v>26747</v>
      </c>
      <c r="D159" s="1">
        <f>88983</f>
        <v>88983</v>
      </c>
      <c r="E159" s="1">
        <f>86.8974609375</f>
        <v>86.8974609375</v>
      </c>
    </row>
    <row r="160" spans="1:5" x14ac:dyDescent="0.25">
      <c r="C160" s="1">
        <f>26917</f>
        <v>26917</v>
      </c>
      <c r="D160" s="1">
        <f>89231</f>
        <v>89231</v>
      </c>
      <c r="E160" s="1">
        <f>87.1396484375</f>
        <v>87.1396484375</v>
      </c>
    </row>
    <row r="161" spans="3:5" x14ac:dyDescent="0.25">
      <c r="C161" s="1">
        <f>27077</f>
        <v>27077</v>
      </c>
      <c r="D161" s="1">
        <f>89301</f>
        <v>89301</v>
      </c>
      <c r="E161" s="1">
        <f>87.2080078125</f>
        <v>87.2080078125</v>
      </c>
    </row>
    <row r="162" spans="3:5" x14ac:dyDescent="0.25">
      <c r="C162" s="1">
        <f>27229</f>
        <v>27229</v>
      </c>
      <c r="D162" s="1">
        <f>89361</f>
        <v>89361</v>
      </c>
      <c r="E162" s="1">
        <f>87.2666015625</f>
        <v>87.2666015625</v>
      </c>
    </row>
    <row r="163" spans="3:5" x14ac:dyDescent="0.25">
      <c r="C163" s="1">
        <f>27395</f>
        <v>27395</v>
      </c>
      <c r="D163" s="1">
        <f>89405</f>
        <v>89405</v>
      </c>
      <c r="E163" s="1">
        <f>87.3095703125</f>
        <v>87.3095703125</v>
      </c>
    </row>
    <row r="164" spans="3:5" x14ac:dyDescent="0.25">
      <c r="C164" s="1">
        <f>27532</f>
        <v>27532</v>
      </c>
      <c r="D164" s="1">
        <f t="shared" ref="D164:D179" si="21">89439</f>
        <v>89439</v>
      </c>
      <c r="E164" s="1">
        <f t="shared" ref="E164:E179" si="22">87.3427734375</f>
        <v>87.3427734375</v>
      </c>
    </row>
    <row r="165" spans="3:5" x14ac:dyDescent="0.25">
      <c r="C165" s="1">
        <f>27698</f>
        <v>27698</v>
      </c>
      <c r="D165" s="1">
        <f t="shared" si="21"/>
        <v>89439</v>
      </c>
      <c r="E165" s="1">
        <f t="shared" si="22"/>
        <v>87.3427734375</v>
      </c>
    </row>
    <row r="166" spans="3:5" x14ac:dyDescent="0.25">
      <c r="C166" s="1">
        <f>27837</f>
        <v>27837</v>
      </c>
      <c r="D166" s="1">
        <f t="shared" si="21"/>
        <v>89439</v>
      </c>
      <c r="E166" s="1">
        <f t="shared" si="22"/>
        <v>87.3427734375</v>
      </c>
    </row>
    <row r="167" spans="3:5" x14ac:dyDescent="0.25">
      <c r="C167" s="1">
        <f>27994</f>
        <v>27994</v>
      </c>
      <c r="D167" s="1">
        <f t="shared" si="21"/>
        <v>89439</v>
      </c>
      <c r="E167" s="1">
        <f t="shared" si="22"/>
        <v>87.3427734375</v>
      </c>
    </row>
    <row r="168" spans="3:5" x14ac:dyDescent="0.25">
      <c r="C168" s="1">
        <f>28150</f>
        <v>28150</v>
      </c>
      <c r="D168" s="1">
        <f t="shared" si="21"/>
        <v>89439</v>
      </c>
      <c r="E168" s="1">
        <f t="shared" si="22"/>
        <v>87.3427734375</v>
      </c>
    </row>
    <row r="169" spans="3:5" x14ac:dyDescent="0.25">
      <c r="C169" s="1">
        <f>28315</f>
        <v>28315</v>
      </c>
      <c r="D169" s="1">
        <f t="shared" si="21"/>
        <v>89439</v>
      </c>
      <c r="E169" s="1">
        <f t="shared" si="22"/>
        <v>87.3427734375</v>
      </c>
    </row>
    <row r="170" spans="3:5" x14ac:dyDescent="0.25">
      <c r="C170" s="1">
        <f>28478</f>
        <v>28478</v>
      </c>
      <c r="D170" s="1">
        <f t="shared" si="21"/>
        <v>89439</v>
      </c>
      <c r="E170" s="1">
        <f t="shared" si="22"/>
        <v>87.3427734375</v>
      </c>
    </row>
    <row r="171" spans="3:5" x14ac:dyDescent="0.25">
      <c r="C171" s="1">
        <f>28625</f>
        <v>28625</v>
      </c>
      <c r="D171" s="1">
        <f t="shared" si="21"/>
        <v>89439</v>
      </c>
      <c r="E171" s="1">
        <f t="shared" si="22"/>
        <v>87.3427734375</v>
      </c>
    </row>
    <row r="172" spans="3:5" x14ac:dyDescent="0.25">
      <c r="C172" s="1">
        <f>28777</f>
        <v>28777</v>
      </c>
      <c r="D172" s="1">
        <f t="shared" si="21"/>
        <v>89439</v>
      </c>
      <c r="E172" s="1">
        <f t="shared" si="22"/>
        <v>87.3427734375</v>
      </c>
    </row>
    <row r="173" spans="3:5" x14ac:dyDescent="0.25">
      <c r="C173" s="1">
        <f>28925</f>
        <v>28925</v>
      </c>
      <c r="D173" s="1">
        <f t="shared" si="21"/>
        <v>89439</v>
      </c>
      <c r="E173" s="1">
        <f t="shared" si="22"/>
        <v>87.3427734375</v>
      </c>
    </row>
    <row r="174" spans="3:5" x14ac:dyDescent="0.25">
      <c r="C174" s="1">
        <f>29072</f>
        <v>29072</v>
      </c>
      <c r="D174" s="1">
        <f t="shared" si="21"/>
        <v>89439</v>
      </c>
      <c r="E174" s="1">
        <f t="shared" si="22"/>
        <v>87.3427734375</v>
      </c>
    </row>
    <row r="175" spans="3:5" x14ac:dyDescent="0.25">
      <c r="C175" s="1">
        <f>29225</f>
        <v>29225</v>
      </c>
      <c r="D175" s="1">
        <f t="shared" si="21"/>
        <v>89439</v>
      </c>
      <c r="E175" s="1">
        <f t="shared" si="22"/>
        <v>87.3427734375</v>
      </c>
    </row>
    <row r="176" spans="3:5" x14ac:dyDescent="0.25">
      <c r="C176" s="1">
        <f>29379</f>
        <v>29379</v>
      </c>
      <c r="D176" s="1">
        <f t="shared" si="21"/>
        <v>89439</v>
      </c>
      <c r="E176" s="1">
        <f t="shared" si="22"/>
        <v>87.3427734375</v>
      </c>
    </row>
    <row r="177" spans="3:5" x14ac:dyDescent="0.25">
      <c r="C177" s="1">
        <f>29534</f>
        <v>29534</v>
      </c>
      <c r="D177" s="1">
        <f t="shared" si="21"/>
        <v>89439</v>
      </c>
      <c r="E177" s="1">
        <f t="shared" si="22"/>
        <v>87.3427734375</v>
      </c>
    </row>
    <row r="178" spans="3:5" x14ac:dyDescent="0.25">
      <c r="C178" s="1">
        <f>29699</f>
        <v>29699</v>
      </c>
      <c r="D178" s="1">
        <f t="shared" si="21"/>
        <v>89439</v>
      </c>
      <c r="E178" s="1">
        <f t="shared" si="22"/>
        <v>87.3427734375</v>
      </c>
    </row>
    <row r="179" spans="3:5" x14ac:dyDescent="0.25">
      <c r="C179" s="1">
        <f>29859</f>
        <v>29859</v>
      </c>
      <c r="D179" s="1">
        <f t="shared" si="21"/>
        <v>89439</v>
      </c>
      <c r="E179" s="1">
        <f t="shared" si="22"/>
        <v>87.3427734375</v>
      </c>
    </row>
    <row r="180" spans="3:5" x14ac:dyDescent="0.25">
      <c r="C180" s="1">
        <f>30018</f>
        <v>30018</v>
      </c>
      <c r="D180" s="1">
        <f>72377</f>
        <v>72377</v>
      </c>
      <c r="E180" s="1">
        <f>70.6806640625</f>
        <v>70.6806640625</v>
      </c>
    </row>
    <row r="181" spans="3:5" x14ac:dyDescent="0.25">
      <c r="C181" s="1">
        <f>30168</f>
        <v>30168</v>
      </c>
      <c r="D181" s="1">
        <f t="shared" ref="D181:D189" si="23">72399</f>
        <v>72399</v>
      </c>
      <c r="E181" s="1">
        <f t="shared" ref="E181:E189" si="24">70.7021484375</f>
        <v>70.7021484375</v>
      </c>
    </row>
    <row r="182" spans="3:5" x14ac:dyDescent="0.25">
      <c r="C182" s="1">
        <f>30305</f>
        <v>30305</v>
      </c>
      <c r="D182" s="1">
        <f t="shared" si="23"/>
        <v>72399</v>
      </c>
      <c r="E182" s="1">
        <f t="shared" si="24"/>
        <v>70.7021484375</v>
      </c>
    </row>
    <row r="183" spans="3:5" x14ac:dyDescent="0.25">
      <c r="C183" s="1">
        <f>30457</f>
        <v>30457</v>
      </c>
      <c r="D183" s="1">
        <f t="shared" si="23"/>
        <v>72399</v>
      </c>
      <c r="E183" s="1">
        <f t="shared" si="24"/>
        <v>70.7021484375</v>
      </c>
    </row>
    <row r="184" spans="3:5" x14ac:dyDescent="0.25">
      <c r="C184" s="1">
        <f>30596</f>
        <v>30596</v>
      </c>
      <c r="D184" s="1">
        <f t="shared" si="23"/>
        <v>72399</v>
      </c>
      <c r="E184" s="1">
        <f t="shared" si="24"/>
        <v>70.7021484375</v>
      </c>
    </row>
    <row r="185" spans="3:5" x14ac:dyDescent="0.25">
      <c r="C185" s="1">
        <f>30770</f>
        <v>30770</v>
      </c>
      <c r="D185" s="1">
        <f t="shared" si="23"/>
        <v>72399</v>
      </c>
      <c r="E185" s="1">
        <f t="shared" si="24"/>
        <v>70.7021484375</v>
      </c>
    </row>
    <row r="186" spans="3:5" x14ac:dyDescent="0.25">
      <c r="C186" s="1">
        <f>30913</f>
        <v>30913</v>
      </c>
      <c r="D186" s="1">
        <f t="shared" si="23"/>
        <v>72399</v>
      </c>
      <c r="E186" s="1">
        <f t="shared" si="24"/>
        <v>70.7021484375</v>
      </c>
    </row>
    <row r="187" spans="3:5" x14ac:dyDescent="0.25">
      <c r="C187" s="1">
        <f>31068</f>
        <v>31068</v>
      </c>
      <c r="D187" s="1">
        <f t="shared" si="23"/>
        <v>72399</v>
      </c>
      <c r="E187" s="1">
        <f t="shared" si="24"/>
        <v>70.7021484375</v>
      </c>
    </row>
    <row r="188" spans="3:5" x14ac:dyDescent="0.25">
      <c r="C188" s="1">
        <f>31250</f>
        <v>31250</v>
      </c>
      <c r="D188" s="1">
        <f t="shared" si="23"/>
        <v>72399</v>
      </c>
      <c r="E188" s="1">
        <f t="shared" si="24"/>
        <v>70.7021484375</v>
      </c>
    </row>
    <row r="189" spans="3:5" x14ac:dyDescent="0.25">
      <c r="C189" s="1">
        <f>31410</f>
        <v>31410</v>
      </c>
      <c r="D189" s="1">
        <f t="shared" si="23"/>
        <v>72399</v>
      </c>
      <c r="E189" s="1">
        <f t="shared" si="24"/>
        <v>70.7021484375</v>
      </c>
    </row>
    <row r="190" spans="3:5" x14ac:dyDescent="0.25">
      <c r="C190" s="1">
        <f>31551</f>
        <v>31551</v>
      </c>
      <c r="D190" s="1">
        <f>89063</f>
        <v>89063</v>
      </c>
      <c r="E190" s="1">
        <f>86.9755859375</f>
        <v>86.9755859375</v>
      </c>
    </row>
    <row r="191" spans="3:5" x14ac:dyDescent="0.25">
      <c r="C191" s="1">
        <f>31726</f>
        <v>31726</v>
      </c>
      <c r="D191" s="1">
        <f>89103</f>
        <v>89103</v>
      </c>
      <c r="E191" s="1">
        <f>87.0146484375</f>
        <v>87.0146484375</v>
      </c>
    </row>
    <row r="192" spans="3:5" x14ac:dyDescent="0.25">
      <c r="C192" s="1">
        <f>31876</f>
        <v>31876</v>
      </c>
      <c r="D192" s="1">
        <f t="shared" ref="D192:D198" si="25">89147</f>
        <v>89147</v>
      </c>
      <c r="E192" s="1">
        <f t="shared" ref="E192:E198" si="26">87.0576171875</f>
        <v>87.0576171875</v>
      </c>
    </row>
    <row r="193" spans="3:5" x14ac:dyDescent="0.25">
      <c r="C193" s="1">
        <f>32029</f>
        <v>32029</v>
      </c>
      <c r="D193" s="1">
        <f t="shared" si="25"/>
        <v>89147</v>
      </c>
      <c r="E193" s="1">
        <f t="shared" si="26"/>
        <v>87.0576171875</v>
      </c>
    </row>
    <row r="194" spans="3:5" x14ac:dyDescent="0.25">
      <c r="C194" s="1">
        <f>32169</f>
        <v>32169</v>
      </c>
      <c r="D194" s="1">
        <f t="shared" si="25"/>
        <v>89147</v>
      </c>
      <c r="E194" s="1">
        <f t="shared" si="26"/>
        <v>87.0576171875</v>
      </c>
    </row>
    <row r="195" spans="3:5" x14ac:dyDescent="0.25">
      <c r="C195" s="1">
        <f>32306</f>
        <v>32306</v>
      </c>
      <c r="D195" s="1">
        <f t="shared" si="25"/>
        <v>89147</v>
      </c>
      <c r="E195" s="1">
        <f t="shared" si="26"/>
        <v>87.0576171875</v>
      </c>
    </row>
    <row r="196" spans="3:5" x14ac:dyDescent="0.25">
      <c r="C196" s="1">
        <f>32441</f>
        <v>32441</v>
      </c>
      <c r="D196" s="1">
        <f t="shared" si="25"/>
        <v>89147</v>
      </c>
      <c r="E196" s="1">
        <f t="shared" si="26"/>
        <v>87.0576171875</v>
      </c>
    </row>
    <row r="197" spans="3:5" x14ac:dyDescent="0.25">
      <c r="C197" s="1">
        <f>32599</f>
        <v>32599</v>
      </c>
      <c r="D197" s="1">
        <f t="shared" si="25"/>
        <v>89147</v>
      </c>
      <c r="E197" s="1">
        <f t="shared" si="26"/>
        <v>87.0576171875</v>
      </c>
    </row>
    <row r="198" spans="3:5" x14ac:dyDescent="0.25">
      <c r="C198" s="1">
        <f>32762</f>
        <v>32762</v>
      </c>
      <c r="D198" s="1">
        <f t="shared" si="25"/>
        <v>89147</v>
      </c>
      <c r="E198" s="1">
        <f t="shared" si="26"/>
        <v>87.0576171875</v>
      </c>
    </row>
    <row r="199" spans="3:5" x14ac:dyDescent="0.25">
      <c r="C199" s="1">
        <f>32942</f>
        <v>32942</v>
      </c>
      <c r="D199" s="1">
        <f>72489</f>
        <v>72489</v>
      </c>
      <c r="E199" s="1">
        <f>70.7900390625</f>
        <v>70.7900390625</v>
      </c>
    </row>
    <row r="200" spans="3:5" x14ac:dyDescent="0.25">
      <c r="C200" s="1">
        <f>33067</f>
        <v>33067</v>
      </c>
      <c r="D200" s="1">
        <f>72601</f>
        <v>72601</v>
      </c>
      <c r="E200" s="1">
        <f>70.8994140625</f>
        <v>70.8994140625</v>
      </c>
    </row>
    <row r="201" spans="3:5" x14ac:dyDescent="0.25">
      <c r="C201" s="1">
        <f>33198</f>
        <v>33198</v>
      </c>
      <c r="D201" s="1">
        <f>72601</f>
        <v>72601</v>
      </c>
      <c r="E201" s="1">
        <f>70.8994140625</f>
        <v>70.8994140625</v>
      </c>
    </row>
    <row r="202" spans="3:5" x14ac:dyDescent="0.25">
      <c r="C202" s="1">
        <f>33359</f>
        <v>33359</v>
      </c>
      <c r="D202" s="1">
        <f>72601</f>
        <v>72601</v>
      </c>
      <c r="E202" s="1">
        <f>70.8994140625</f>
        <v>70.8994140625</v>
      </c>
    </row>
    <row r="203" spans="3:5" x14ac:dyDescent="0.25">
      <c r="C203" s="1">
        <f>33490</f>
        <v>33490</v>
      </c>
      <c r="D203" s="1">
        <f>89283</f>
        <v>89283</v>
      </c>
      <c r="E203" s="1">
        <f>87.1904296875</f>
        <v>87.1904296875</v>
      </c>
    </row>
    <row r="204" spans="3:5" x14ac:dyDescent="0.25">
      <c r="C204" s="1">
        <f>33657</f>
        <v>33657</v>
      </c>
      <c r="D204" s="1">
        <f>89283</f>
        <v>89283</v>
      </c>
      <c r="E204" s="1">
        <f>87.1904296875</f>
        <v>87.1904296875</v>
      </c>
    </row>
    <row r="205" spans="3:5" x14ac:dyDescent="0.25">
      <c r="C205" s="1">
        <f>33816</f>
        <v>33816</v>
      </c>
      <c r="D205" s="1">
        <f>89283</f>
        <v>89283</v>
      </c>
      <c r="E205" s="1">
        <f>87.1904296875</f>
        <v>87.1904296875</v>
      </c>
    </row>
    <row r="206" spans="3:5" x14ac:dyDescent="0.25">
      <c r="C206" s="1">
        <f>33972</f>
        <v>33972</v>
      </c>
      <c r="D206" s="1">
        <f>89311</f>
        <v>89311</v>
      </c>
      <c r="E206" s="1">
        <f>87.2177734375</f>
        <v>87.2177734375</v>
      </c>
    </row>
    <row r="207" spans="3:5" x14ac:dyDescent="0.25">
      <c r="C207" s="1">
        <f>34110</f>
        <v>34110</v>
      </c>
      <c r="D207" s="1">
        <f>89311</f>
        <v>89311</v>
      </c>
      <c r="E207" s="1">
        <f>87.2177734375</f>
        <v>87.2177734375</v>
      </c>
    </row>
    <row r="208" spans="3:5" x14ac:dyDescent="0.25">
      <c r="C208" s="1">
        <f>34257</f>
        <v>34257</v>
      </c>
      <c r="D208" s="1">
        <f>89311</f>
        <v>89311</v>
      </c>
      <c r="E208" s="1">
        <f>87.2177734375</f>
        <v>87.2177734375</v>
      </c>
    </row>
    <row r="209" spans="3:5" x14ac:dyDescent="0.25">
      <c r="C209" s="1">
        <f>34393</f>
        <v>34393</v>
      </c>
      <c r="D209" s="1">
        <f>89311</f>
        <v>89311</v>
      </c>
      <c r="E209" s="1">
        <f>87.2177734375</f>
        <v>87.2177734375</v>
      </c>
    </row>
    <row r="210" spans="3:5" x14ac:dyDescent="0.25">
      <c r="C210" s="1">
        <f>34535</f>
        <v>34535</v>
      </c>
      <c r="D210" s="1">
        <f>89329</f>
        <v>89329</v>
      </c>
      <c r="E210" s="1">
        <f>87.2353515625</f>
        <v>87.2353515625</v>
      </c>
    </row>
    <row r="211" spans="3:5" x14ac:dyDescent="0.25">
      <c r="C211" s="1">
        <f>34699</f>
        <v>34699</v>
      </c>
      <c r="D211" s="1">
        <f>89409</f>
        <v>89409</v>
      </c>
      <c r="E211" s="1">
        <f>87.3134765625</f>
        <v>87.3134765625</v>
      </c>
    </row>
    <row r="212" spans="3:5" x14ac:dyDescent="0.25">
      <c r="C212" s="1">
        <f>34855</f>
        <v>34855</v>
      </c>
      <c r="D212" s="1">
        <f>89421</f>
        <v>89421</v>
      </c>
      <c r="E212" s="1">
        <f>87.3251953125</f>
        <v>87.3251953125</v>
      </c>
    </row>
    <row r="213" spans="3:5" x14ac:dyDescent="0.25">
      <c r="C213" s="1">
        <f>35014</f>
        <v>35014</v>
      </c>
      <c r="D213" s="1">
        <f>89431</f>
        <v>89431</v>
      </c>
      <c r="E213" s="1">
        <f>87.3349609375</f>
        <v>87.3349609375</v>
      </c>
    </row>
    <row r="214" spans="3:5" x14ac:dyDescent="0.25">
      <c r="C214" s="1">
        <f>35171</f>
        <v>35171</v>
      </c>
      <c r="D214" s="1">
        <f>89431</f>
        <v>89431</v>
      </c>
      <c r="E214" s="1">
        <f>87.3349609375</f>
        <v>87.3349609375</v>
      </c>
    </row>
    <row r="215" spans="3:5" x14ac:dyDescent="0.25">
      <c r="C215" s="1">
        <f>35329</f>
        <v>35329</v>
      </c>
      <c r="D215" s="1">
        <f>89431</f>
        <v>89431</v>
      </c>
      <c r="E215" s="1">
        <f>87.3349609375</f>
        <v>87.3349609375</v>
      </c>
    </row>
    <row r="216" spans="3:5" x14ac:dyDescent="0.25">
      <c r="C216" s="1">
        <f>35460</f>
        <v>35460</v>
      </c>
      <c r="D216" s="1">
        <f>89437</f>
        <v>89437</v>
      </c>
      <c r="E216" s="1">
        <f>87.3408203125</f>
        <v>87.3408203125</v>
      </c>
    </row>
    <row r="217" spans="3:5" x14ac:dyDescent="0.25">
      <c r="C217" s="1">
        <f>35610</f>
        <v>35610</v>
      </c>
      <c r="D217" s="1">
        <f>89437</f>
        <v>89437</v>
      </c>
      <c r="E217" s="1">
        <f>87.3408203125</f>
        <v>87.3408203125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2016-01-10T10:20:14Z</dcterms:modified>
</cp:coreProperties>
</file>