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High-end\NeoMad\"/>
    </mc:Choice>
  </mc:AlternateContent>
  <bookViews>
    <workbookView xWindow="240" yWindow="96" windowWidth="11100" windowHeight="6708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171" i="2" l="1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H13" i="2" s="1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I13" i="2" s="1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<sst xmlns="http://schemas.openxmlformats.org/spreadsheetml/2006/main" count="9" uniqueCount="9">
  <si>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</si>
  <si>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</si>
  <si>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</si>
  <si>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</si>
  <si>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241(139x)</t>
  </si>
  <si>
    <t>AVERAGE: 198(170x)</t>
  </si>
  <si>
    <t>begin avg</t>
  </si>
  <si>
    <t>max</t>
  </si>
  <si>
    <t>end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</si>
</sst>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spPr>
            <a:ln w="19050">
              <a:solidFill>
                <a:srgbClr val="FF6600"/>
              </a:solidFill>
            </a:ln>
          </c:spPr>
          <c:cat>
            <c:numRef>
              <c:f>Sheet1!$A$2:$A$140</c:f>
              <c:numCache>
                <c:formatCode>General</c:formatCode>
                <c:ptCount val="139"/>
                <c:pt idx="0">
                  <c:v>1346</c:v>
                </c:pt>
                <c:pt idx="1">
                  <c:v>1647</c:v>
                </c:pt>
                <c:pt idx="2">
                  <c:v>1841</c:v>
                </c:pt>
                <c:pt idx="3">
                  <c:v>2074</c:v>
                </c:pt>
                <c:pt idx="4">
                  <c:v>2351</c:v>
                </c:pt>
                <c:pt idx="5">
                  <c:v>2569</c:v>
                </c:pt>
                <c:pt idx="6">
                  <c:v>2784</c:v>
                </c:pt>
                <c:pt idx="7">
                  <c:v>3011</c:v>
                </c:pt>
                <c:pt idx="8">
                  <c:v>3298</c:v>
                </c:pt>
                <c:pt idx="9">
                  <c:v>3565</c:v>
                </c:pt>
                <c:pt idx="10">
                  <c:v>3808</c:v>
                </c:pt>
                <c:pt idx="11">
                  <c:v>4067</c:v>
                </c:pt>
                <c:pt idx="12">
                  <c:v>4374</c:v>
                </c:pt>
                <c:pt idx="13">
                  <c:v>4713</c:v>
                </c:pt>
                <c:pt idx="14">
                  <c:v>4996</c:v>
                </c:pt>
                <c:pt idx="15">
                  <c:v>5228</c:v>
                </c:pt>
                <c:pt idx="16">
                  <c:v>5471</c:v>
                </c:pt>
                <c:pt idx="17">
                  <c:v>5752</c:v>
                </c:pt>
                <c:pt idx="18">
                  <c:v>5990</c:v>
                </c:pt>
                <c:pt idx="19">
                  <c:v>6212</c:v>
                </c:pt>
                <c:pt idx="20">
                  <c:v>6478</c:v>
                </c:pt>
                <c:pt idx="21">
                  <c:v>6735</c:v>
                </c:pt>
                <c:pt idx="22">
                  <c:v>6971</c:v>
                </c:pt>
                <c:pt idx="23">
                  <c:v>7201</c:v>
                </c:pt>
                <c:pt idx="24">
                  <c:v>7452</c:v>
                </c:pt>
                <c:pt idx="25">
                  <c:v>7661</c:v>
                </c:pt>
                <c:pt idx="26">
                  <c:v>7880</c:v>
                </c:pt>
                <c:pt idx="27">
                  <c:v>8143</c:v>
                </c:pt>
                <c:pt idx="28">
                  <c:v>8386</c:v>
                </c:pt>
                <c:pt idx="29">
                  <c:v>8626</c:v>
                </c:pt>
                <c:pt idx="30">
                  <c:v>8870</c:v>
                </c:pt>
                <c:pt idx="31">
                  <c:v>9109</c:v>
                </c:pt>
                <c:pt idx="32">
                  <c:v>9396</c:v>
                </c:pt>
                <c:pt idx="33">
                  <c:v>9655</c:v>
                </c:pt>
                <c:pt idx="34">
                  <c:v>9893</c:v>
                </c:pt>
                <c:pt idx="35">
                  <c:v>10120</c:v>
                </c:pt>
                <c:pt idx="36">
                  <c:v>10392</c:v>
                </c:pt>
                <c:pt idx="37">
                  <c:v>10641</c:v>
                </c:pt>
                <c:pt idx="38">
                  <c:v>10833</c:v>
                </c:pt>
                <c:pt idx="39">
                  <c:v>11043</c:v>
                </c:pt>
                <c:pt idx="40">
                  <c:v>11293</c:v>
                </c:pt>
                <c:pt idx="41">
                  <c:v>11527</c:v>
                </c:pt>
                <c:pt idx="42">
                  <c:v>11764</c:v>
                </c:pt>
                <c:pt idx="43">
                  <c:v>12034</c:v>
                </c:pt>
                <c:pt idx="44">
                  <c:v>12314</c:v>
                </c:pt>
                <c:pt idx="45">
                  <c:v>12569</c:v>
                </c:pt>
                <c:pt idx="46">
                  <c:v>12821</c:v>
                </c:pt>
                <c:pt idx="47">
                  <c:v>13023</c:v>
                </c:pt>
                <c:pt idx="48">
                  <c:v>13243</c:v>
                </c:pt>
                <c:pt idx="49">
                  <c:v>13516</c:v>
                </c:pt>
                <c:pt idx="50">
                  <c:v>13775</c:v>
                </c:pt>
                <c:pt idx="51">
                  <c:v>14001</c:v>
                </c:pt>
                <c:pt idx="52">
                  <c:v>14262</c:v>
                </c:pt>
                <c:pt idx="53">
                  <c:v>14514</c:v>
                </c:pt>
                <c:pt idx="54">
                  <c:v>14726</c:v>
                </c:pt>
                <c:pt idx="55">
                  <c:v>14957</c:v>
                </c:pt>
                <c:pt idx="56">
                  <c:v>15191</c:v>
                </c:pt>
                <c:pt idx="57">
                  <c:v>15481</c:v>
                </c:pt>
                <c:pt idx="58">
                  <c:v>15724</c:v>
                </c:pt>
                <c:pt idx="59">
                  <c:v>15957</c:v>
                </c:pt>
                <c:pt idx="60">
                  <c:v>16208</c:v>
                </c:pt>
                <c:pt idx="61">
                  <c:v>16469</c:v>
                </c:pt>
                <c:pt idx="62">
                  <c:v>16717</c:v>
                </c:pt>
                <c:pt idx="63">
                  <c:v>16967</c:v>
                </c:pt>
                <c:pt idx="64">
                  <c:v>17228</c:v>
                </c:pt>
                <c:pt idx="65">
                  <c:v>17463</c:v>
                </c:pt>
                <c:pt idx="66">
                  <c:v>17681</c:v>
                </c:pt>
                <c:pt idx="67">
                  <c:v>17932</c:v>
                </c:pt>
                <c:pt idx="68">
                  <c:v>18218</c:v>
                </c:pt>
                <c:pt idx="69">
                  <c:v>18486</c:v>
                </c:pt>
                <c:pt idx="70">
                  <c:v>18690</c:v>
                </c:pt>
                <c:pt idx="71">
                  <c:v>18904</c:v>
                </c:pt>
                <c:pt idx="72">
                  <c:v>19111</c:v>
                </c:pt>
                <c:pt idx="73">
                  <c:v>19358</c:v>
                </c:pt>
                <c:pt idx="74">
                  <c:v>19664</c:v>
                </c:pt>
                <c:pt idx="75">
                  <c:v>19880</c:v>
                </c:pt>
                <c:pt idx="76">
                  <c:v>20094</c:v>
                </c:pt>
                <c:pt idx="77">
                  <c:v>20329</c:v>
                </c:pt>
                <c:pt idx="78">
                  <c:v>20548</c:v>
                </c:pt>
                <c:pt idx="79">
                  <c:v>20785</c:v>
                </c:pt>
                <c:pt idx="80">
                  <c:v>21073</c:v>
                </c:pt>
                <c:pt idx="81">
                  <c:v>21337</c:v>
                </c:pt>
                <c:pt idx="82">
                  <c:v>21582</c:v>
                </c:pt>
                <c:pt idx="83">
                  <c:v>21821</c:v>
                </c:pt>
                <c:pt idx="84">
                  <c:v>22063</c:v>
                </c:pt>
                <c:pt idx="85">
                  <c:v>22351</c:v>
                </c:pt>
                <c:pt idx="86">
                  <c:v>22594</c:v>
                </c:pt>
                <c:pt idx="87">
                  <c:v>22817</c:v>
                </c:pt>
                <c:pt idx="88">
                  <c:v>23065</c:v>
                </c:pt>
                <c:pt idx="89">
                  <c:v>23320</c:v>
                </c:pt>
                <c:pt idx="90">
                  <c:v>23554</c:v>
                </c:pt>
                <c:pt idx="91">
                  <c:v>23778</c:v>
                </c:pt>
                <c:pt idx="92">
                  <c:v>24095</c:v>
                </c:pt>
                <c:pt idx="93">
                  <c:v>24306</c:v>
                </c:pt>
                <c:pt idx="94">
                  <c:v>24534</c:v>
                </c:pt>
                <c:pt idx="95">
                  <c:v>24789</c:v>
                </c:pt>
                <c:pt idx="96">
                  <c:v>25071</c:v>
                </c:pt>
                <c:pt idx="97">
                  <c:v>25278</c:v>
                </c:pt>
                <c:pt idx="98">
                  <c:v>25510</c:v>
                </c:pt>
                <c:pt idx="99">
                  <c:v>25768</c:v>
                </c:pt>
                <c:pt idx="100">
                  <c:v>26023</c:v>
                </c:pt>
                <c:pt idx="101">
                  <c:v>26260</c:v>
                </c:pt>
                <c:pt idx="102">
                  <c:v>26470</c:v>
                </c:pt>
                <c:pt idx="103">
                  <c:v>26689</c:v>
                </c:pt>
                <c:pt idx="104">
                  <c:v>26944</c:v>
                </c:pt>
                <c:pt idx="105">
                  <c:v>27232</c:v>
                </c:pt>
                <c:pt idx="106">
                  <c:v>27506</c:v>
                </c:pt>
                <c:pt idx="107">
                  <c:v>27756</c:v>
                </c:pt>
                <c:pt idx="108">
                  <c:v>28007</c:v>
                </c:pt>
                <c:pt idx="109">
                  <c:v>28242</c:v>
                </c:pt>
                <c:pt idx="110">
                  <c:v>28449</c:v>
                </c:pt>
                <c:pt idx="111">
                  <c:v>28672</c:v>
                </c:pt>
                <c:pt idx="112">
                  <c:v>28868</c:v>
                </c:pt>
                <c:pt idx="113">
                  <c:v>29062</c:v>
                </c:pt>
                <c:pt idx="114">
                  <c:v>29287</c:v>
                </c:pt>
                <c:pt idx="115">
                  <c:v>29506</c:v>
                </c:pt>
                <c:pt idx="116">
                  <c:v>29762</c:v>
                </c:pt>
                <c:pt idx="117">
                  <c:v>30070</c:v>
                </c:pt>
                <c:pt idx="118">
                  <c:v>30278</c:v>
                </c:pt>
                <c:pt idx="119">
                  <c:v>30510</c:v>
                </c:pt>
                <c:pt idx="120">
                  <c:v>30760</c:v>
                </c:pt>
                <c:pt idx="121">
                  <c:v>30984</c:v>
                </c:pt>
                <c:pt idx="122">
                  <c:v>31260</c:v>
                </c:pt>
                <c:pt idx="123">
                  <c:v>31474</c:v>
                </c:pt>
                <c:pt idx="124">
                  <c:v>31672</c:v>
                </c:pt>
                <c:pt idx="125">
                  <c:v>31922</c:v>
                </c:pt>
                <c:pt idx="126">
                  <c:v>32136</c:v>
                </c:pt>
                <c:pt idx="127">
                  <c:v>32364</c:v>
                </c:pt>
                <c:pt idx="128">
                  <c:v>32638</c:v>
                </c:pt>
                <c:pt idx="129">
                  <c:v>32879</c:v>
                </c:pt>
                <c:pt idx="130">
                  <c:v>33138</c:v>
                </c:pt>
                <c:pt idx="131">
                  <c:v>33370</c:v>
                </c:pt>
                <c:pt idx="132">
                  <c:v>33582</c:v>
                </c:pt>
                <c:pt idx="133">
                  <c:v>33780</c:v>
                </c:pt>
                <c:pt idx="134">
                  <c:v>33999</c:v>
                </c:pt>
                <c:pt idx="135">
                  <c:v>34224</c:v>
                </c:pt>
                <c:pt idx="136">
                  <c:v>34480</c:v>
                </c:pt>
                <c:pt idx="137">
                  <c:v>34703</c:v>
                </c:pt>
                <c:pt idx="138">
                  <c:v>34905</c:v>
                </c:pt>
              </c:numCache>
            </c:numRef>
          </c:cat>
          <c:val>
            <c:numRef>
              <c:f>Sheet1!$B$2:$B$140</c:f>
              <c:numCache>
                <c:formatCode>General</c:formatCode>
                <c:ptCount val="139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</c:v>
                </c:pt>
                <c:pt idx="20">
                  <c:v>14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2</c:v>
                </c:pt>
                <c:pt idx="75">
                  <c:v>3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15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3</c:v>
                </c:pt>
                <c:pt idx="105">
                  <c:v>2</c:v>
                </c:pt>
                <c:pt idx="106">
                  <c:v>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6</c:v>
                </c:pt>
                <c:pt idx="126">
                  <c:v>0</c:v>
                </c:pt>
                <c:pt idx="127">
                  <c:v>0</c:v>
                </c:pt>
                <c:pt idx="128">
                  <c:v>10</c:v>
                </c:pt>
                <c:pt idx="129">
                  <c:v>0</c:v>
                </c:pt>
                <c:pt idx="130">
                  <c:v>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846624"/>
        <c:axId val="1118900272"/>
      </c:lineChart>
      <c:catAx>
        <c:axId val="104484662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118900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18900272"/>
        <c:scaling>
          <c:orientation val="minMax"/>
          <c:max val="100"/>
        </c:scaling>
        <c:delete val="0"/>
        <c:axPos val="l"/>
        <c:majorGridlines>
          <c:spPr>
            <a:ln w="6350">
              <a:solidFill>
                <a:srgbClr val="333333"/>
              </a:solidFill>
            </a:ln>
          </c:spPr>
        </c:majorGridlines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144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044846624"/>
        <c:crosses val="autoZero"/>
        <c:crossBetween val="between"/>
      </c:valAx>
      <c:spPr>
        <a:solidFill>
          <a:srgbClr val="F2F2F2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solidFill>
      <a:srgbClr val="FFFFFF">
        <a:alpha val="100000"/>
      </a:srgbClr>
    </a:solidFill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Sheet1!$C$2:$C$171</c:f>
              <c:numCache>
                <c:formatCode>General</c:formatCode>
                <c:ptCount val="170"/>
                <c:pt idx="0">
                  <c:v>1315</c:v>
                </c:pt>
                <c:pt idx="1">
                  <c:v>1540</c:v>
                </c:pt>
                <c:pt idx="2">
                  <c:v>1751</c:v>
                </c:pt>
                <c:pt idx="3">
                  <c:v>1933</c:v>
                </c:pt>
                <c:pt idx="4">
                  <c:v>2107</c:v>
                </c:pt>
                <c:pt idx="5">
                  <c:v>2300</c:v>
                </c:pt>
                <c:pt idx="6">
                  <c:v>2479</c:v>
                </c:pt>
                <c:pt idx="7">
                  <c:v>2667</c:v>
                </c:pt>
                <c:pt idx="8">
                  <c:v>2850</c:v>
                </c:pt>
                <c:pt idx="9">
                  <c:v>3056</c:v>
                </c:pt>
                <c:pt idx="10">
                  <c:v>3253</c:v>
                </c:pt>
                <c:pt idx="11">
                  <c:v>3467</c:v>
                </c:pt>
                <c:pt idx="12">
                  <c:v>3668</c:v>
                </c:pt>
                <c:pt idx="13">
                  <c:v>3874</c:v>
                </c:pt>
                <c:pt idx="14">
                  <c:v>4056</c:v>
                </c:pt>
                <c:pt idx="15">
                  <c:v>4285</c:v>
                </c:pt>
                <c:pt idx="16">
                  <c:v>4492</c:v>
                </c:pt>
                <c:pt idx="17">
                  <c:v>4686</c:v>
                </c:pt>
                <c:pt idx="18">
                  <c:v>4918</c:v>
                </c:pt>
                <c:pt idx="19">
                  <c:v>5164</c:v>
                </c:pt>
                <c:pt idx="20">
                  <c:v>5416</c:v>
                </c:pt>
                <c:pt idx="21">
                  <c:v>5677</c:v>
                </c:pt>
                <c:pt idx="22">
                  <c:v>5927</c:v>
                </c:pt>
                <c:pt idx="23">
                  <c:v>6154</c:v>
                </c:pt>
                <c:pt idx="24">
                  <c:v>6396</c:v>
                </c:pt>
                <c:pt idx="25">
                  <c:v>6666</c:v>
                </c:pt>
                <c:pt idx="26">
                  <c:v>6883</c:v>
                </c:pt>
                <c:pt idx="27">
                  <c:v>7070</c:v>
                </c:pt>
                <c:pt idx="28">
                  <c:v>7261</c:v>
                </c:pt>
                <c:pt idx="29">
                  <c:v>7403</c:v>
                </c:pt>
                <c:pt idx="30">
                  <c:v>7622</c:v>
                </c:pt>
                <c:pt idx="31">
                  <c:v>7816</c:v>
                </c:pt>
                <c:pt idx="32">
                  <c:v>8030</c:v>
                </c:pt>
                <c:pt idx="33">
                  <c:v>8217</c:v>
                </c:pt>
                <c:pt idx="34">
                  <c:v>8376</c:v>
                </c:pt>
                <c:pt idx="35">
                  <c:v>8580</c:v>
                </c:pt>
                <c:pt idx="36">
                  <c:v>8767</c:v>
                </c:pt>
                <c:pt idx="37">
                  <c:v>8959</c:v>
                </c:pt>
                <c:pt idx="38">
                  <c:v>9193</c:v>
                </c:pt>
                <c:pt idx="39">
                  <c:v>9376</c:v>
                </c:pt>
                <c:pt idx="40">
                  <c:v>9595</c:v>
                </c:pt>
                <c:pt idx="41">
                  <c:v>9807</c:v>
                </c:pt>
                <c:pt idx="42">
                  <c:v>10007</c:v>
                </c:pt>
                <c:pt idx="43">
                  <c:v>10177</c:v>
                </c:pt>
                <c:pt idx="44">
                  <c:v>10344</c:v>
                </c:pt>
                <c:pt idx="45">
                  <c:v>10540</c:v>
                </c:pt>
                <c:pt idx="46">
                  <c:v>10754</c:v>
                </c:pt>
                <c:pt idx="47">
                  <c:v>10956</c:v>
                </c:pt>
                <c:pt idx="48">
                  <c:v>11218</c:v>
                </c:pt>
                <c:pt idx="49">
                  <c:v>11441</c:v>
                </c:pt>
                <c:pt idx="50">
                  <c:v>11650</c:v>
                </c:pt>
                <c:pt idx="51">
                  <c:v>11859</c:v>
                </c:pt>
                <c:pt idx="52">
                  <c:v>12024</c:v>
                </c:pt>
                <c:pt idx="53">
                  <c:v>12277</c:v>
                </c:pt>
                <c:pt idx="54">
                  <c:v>12498</c:v>
                </c:pt>
                <c:pt idx="55">
                  <c:v>12713</c:v>
                </c:pt>
                <c:pt idx="56">
                  <c:v>12926</c:v>
                </c:pt>
                <c:pt idx="57">
                  <c:v>13122</c:v>
                </c:pt>
                <c:pt idx="58">
                  <c:v>13322</c:v>
                </c:pt>
                <c:pt idx="59">
                  <c:v>13512</c:v>
                </c:pt>
                <c:pt idx="60">
                  <c:v>13697</c:v>
                </c:pt>
                <c:pt idx="61">
                  <c:v>13895</c:v>
                </c:pt>
                <c:pt idx="62">
                  <c:v>14096</c:v>
                </c:pt>
                <c:pt idx="63">
                  <c:v>14240</c:v>
                </c:pt>
                <c:pt idx="64">
                  <c:v>14457</c:v>
                </c:pt>
                <c:pt idx="65">
                  <c:v>14639</c:v>
                </c:pt>
                <c:pt idx="66">
                  <c:v>14847</c:v>
                </c:pt>
                <c:pt idx="67">
                  <c:v>15074</c:v>
                </c:pt>
                <c:pt idx="68">
                  <c:v>15252</c:v>
                </c:pt>
                <c:pt idx="69">
                  <c:v>15431</c:v>
                </c:pt>
                <c:pt idx="70">
                  <c:v>15629</c:v>
                </c:pt>
                <c:pt idx="71">
                  <c:v>15831</c:v>
                </c:pt>
                <c:pt idx="72">
                  <c:v>16071</c:v>
                </c:pt>
                <c:pt idx="73">
                  <c:v>16226</c:v>
                </c:pt>
                <c:pt idx="74">
                  <c:v>16422</c:v>
                </c:pt>
                <c:pt idx="75">
                  <c:v>16623</c:v>
                </c:pt>
                <c:pt idx="76">
                  <c:v>16831</c:v>
                </c:pt>
                <c:pt idx="77">
                  <c:v>17038</c:v>
                </c:pt>
                <c:pt idx="78">
                  <c:v>17176</c:v>
                </c:pt>
                <c:pt idx="79">
                  <c:v>17383</c:v>
                </c:pt>
                <c:pt idx="80">
                  <c:v>17587</c:v>
                </c:pt>
                <c:pt idx="81">
                  <c:v>17788</c:v>
                </c:pt>
                <c:pt idx="82">
                  <c:v>17972</c:v>
                </c:pt>
                <c:pt idx="83">
                  <c:v>18183</c:v>
                </c:pt>
                <c:pt idx="84">
                  <c:v>18404</c:v>
                </c:pt>
                <c:pt idx="85">
                  <c:v>18605</c:v>
                </c:pt>
                <c:pt idx="86">
                  <c:v>18828</c:v>
                </c:pt>
                <c:pt idx="87">
                  <c:v>19018</c:v>
                </c:pt>
                <c:pt idx="88">
                  <c:v>19236</c:v>
                </c:pt>
                <c:pt idx="89">
                  <c:v>19416</c:v>
                </c:pt>
                <c:pt idx="90">
                  <c:v>19593</c:v>
                </c:pt>
                <c:pt idx="91">
                  <c:v>19821</c:v>
                </c:pt>
                <c:pt idx="92">
                  <c:v>20042</c:v>
                </c:pt>
                <c:pt idx="93">
                  <c:v>20227</c:v>
                </c:pt>
                <c:pt idx="94">
                  <c:v>20426</c:v>
                </c:pt>
                <c:pt idx="95">
                  <c:v>20632</c:v>
                </c:pt>
                <c:pt idx="96">
                  <c:v>20793</c:v>
                </c:pt>
                <c:pt idx="97">
                  <c:v>21043</c:v>
                </c:pt>
                <c:pt idx="98">
                  <c:v>21283</c:v>
                </c:pt>
                <c:pt idx="99">
                  <c:v>21509</c:v>
                </c:pt>
                <c:pt idx="100">
                  <c:v>21727</c:v>
                </c:pt>
                <c:pt idx="101">
                  <c:v>21916</c:v>
                </c:pt>
                <c:pt idx="102">
                  <c:v>22133</c:v>
                </c:pt>
                <c:pt idx="103">
                  <c:v>22306</c:v>
                </c:pt>
                <c:pt idx="104">
                  <c:v>22487</c:v>
                </c:pt>
                <c:pt idx="105">
                  <c:v>22692</c:v>
                </c:pt>
                <c:pt idx="106">
                  <c:v>22903</c:v>
                </c:pt>
                <c:pt idx="107">
                  <c:v>23053</c:v>
                </c:pt>
                <c:pt idx="108">
                  <c:v>23262</c:v>
                </c:pt>
                <c:pt idx="109">
                  <c:v>23458</c:v>
                </c:pt>
                <c:pt idx="110">
                  <c:v>23656</c:v>
                </c:pt>
                <c:pt idx="111">
                  <c:v>23856</c:v>
                </c:pt>
                <c:pt idx="112">
                  <c:v>24054</c:v>
                </c:pt>
                <c:pt idx="113">
                  <c:v>24228</c:v>
                </c:pt>
                <c:pt idx="114">
                  <c:v>24413</c:v>
                </c:pt>
                <c:pt idx="115">
                  <c:v>24614</c:v>
                </c:pt>
                <c:pt idx="116">
                  <c:v>24755</c:v>
                </c:pt>
                <c:pt idx="117">
                  <c:v>24980</c:v>
                </c:pt>
                <c:pt idx="118">
                  <c:v>25199</c:v>
                </c:pt>
                <c:pt idx="119">
                  <c:v>25392</c:v>
                </c:pt>
                <c:pt idx="120">
                  <c:v>25589</c:v>
                </c:pt>
                <c:pt idx="121">
                  <c:v>25723</c:v>
                </c:pt>
                <c:pt idx="122">
                  <c:v>25939</c:v>
                </c:pt>
                <c:pt idx="123">
                  <c:v>26181</c:v>
                </c:pt>
                <c:pt idx="124">
                  <c:v>26383</c:v>
                </c:pt>
                <c:pt idx="125">
                  <c:v>26568</c:v>
                </c:pt>
                <c:pt idx="126">
                  <c:v>26788</c:v>
                </c:pt>
                <c:pt idx="127">
                  <c:v>26979</c:v>
                </c:pt>
                <c:pt idx="128">
                  <c:v>27168</c:v>
                </c:pt>
                <c:pt idx="129">
                  <c:v>27394</c:v>
                </c:pt>
                <c:pt idx="130">
                  <c:v>27608</c:v>
                </c:pt>
                <c:pt idx="131">
                  <c:v>27816</c:v>
                </c:pt>
                <c:pt idx="132">
                  <c:v>27992</c:v>
                </c:pt>
                <c:pt idx="133">
                  <c:v>28187</c:v>
                </c:pt>
                <c:pt idx="134">
                  <c:v>28382</c:v>
                </c:pt>
                <c:pt idx="135">
                  <c:v>28570</c:v>
                </c:pt>
                <c:pt idx="136">
                  <c:v>28778</c:v>
                </c:pt>
                <c:pt idx="137">
                  <c:v>28984</c:v>
                </c:pt>
                <c:pt idx="138">
                  <c:v>29196</c:v>
                </c:pt>
                <c:pt idx="139">
                  <c:v>29384</c:v>
                </c:pt>
                <c:pt idx="140">
                  <c:v>29583</c:v>
                </c:pt>
                <c:pt idx="141">
                  <c:v>29745</c:v>
                </c:pt>
                <c:pt idx="142">
                  <c:v>29958</c:v>
                </c:pt>
                <c:pt idx="143">
                  <c:v>30176</c:v>
                </c:pt>
                <c:pt idx="144">
                  <c:v>30359</c:v>
                </c:pt>
                <c:pt idx="145">
                  <c:v>30508</c:v>
                </c:pt>
                <c:pt idx="146">
                  <c:v>30678</c:v>
                </c:pt>
                <c:pt idx="147">
                  <c:v>30856</c:v>
                </c:pt>
                <c:pt idx="148">
                  <c:v>31034</c:v>
                </c:pt>
                <c:pt idx="149">
                  <c:v>31212</c:v>
                </c:pt>
                <c:pt idx="150">
                  <c:v>31399</c:v>
                </c:pt>
                <c:pt idx="151">
                  <c:v>31601</c:v>
                </c:pt>
                <c:pt idx="152">
                  <c:v>31823</c:v>
                </c:pt>
                <c:pt idx="153">
                  <c:v>32037</c:v>
                </c:pt>
                <c:pt idx="154">
                  <c:v>32237</c:v>
                </c:pt>
                <c:pt idx="155">
                  <c:v>32420</c:v>
                </c:pt>
                <c:pt idx="156">
                  <c:v>32617</c:v>
                </c:pt>
                <c:pt idx="157">
                  <c:v>32818</c:v>
                </c:pt>
                <c:pt idx="158">
                  <c:v>33070</c:v>
                </c:pt>
                <c:pt idx="159">
                  <c:v>33284</c:v>
                </c:pt>
                <c:pt idx="160">
                  <c:v>33474</c:v>
                </c:pt>
                <c:pt idx="161">
                  <c:v>33689</c:v>
                </c:pt>
                <c:pt idx="162">
                  <c:v>33878</c:v>
                </c:pt>
                <c:pt idx="163">
                  <c:v>34068</c:v>
                </c:pt>
                <c:pt idx="164">
                  <c:v>34204</c:v>
                </c:pt>
                <c:pt idx="165">
                  <c:v>34422</c:v>
                </c:pt>
                <c:pt idx="166">
                  <c:v>34624</c:v>
                </c:pt>
                <c:pt idx="167">
                  <c:v>34836</c:v>
                </c:pt>
                <c:pt idx="168">
                  <c:v>34983</c:v>
                </c:pt>
                <c:pt idx="169">
                  <c:v>35115</c:v>
                </c:pt>
              </c:numCache>
            </c:numRef>
          </c:cat>
          <c:val>
            <c:numRef>
              <c:f>Sheet1!$E$2:$E$171</c:f>
              <c:numCache>
                <c:formatCode>General</c:formatCode>
                <c:ptCount val="170"/>
                <c:pt idx="0">
                  <c:v>5.9482421875</c:v>
                </c:pt>
                <c:pt idx="1">
                  <c:v>60.6796875</c:v>
                </c:pt>
                <c:pt idx="2">
                  <c:v>62.53515625</c:v>
                </c:pt>
                <c:pt idx="3">
                  <c:v>62.53515625</c:v>
                </c:pt>
                <c:pt idx="4">
                  <c:v>78.8232421875</c:v>
                </c:pt>
                <c:pt idx="5">
                  <c:v>78.822265625</c:v>
                </c:pt>
                <c:pt idx="6">
                  <c:v>78.822265625</c:v>
                </c:pt>
                <c:pt idx="7">
                  <c:v>78.841796875</c:v>
                </c:pt>
                <c:pt idx="8">
                  <c:v>78.8427734375</c:v>
                </c:pt>
                <c:pt idx="9">
                  <c:v>78.8623046875</c:v>
                </c:pt>
                <c:pt idx="10">
                  <c:v>78.982421875</c:v>
                </c:pt>
                <c:pt idx="11">
                  <c:v>79.009765625</c:v>
                </c:pt>
                <c:pt idx="12">
                  <c:v>79.021484375</c:v>
                </c:pt>
                <c:pt idx="13">
                  <c:v>79.0224609375</c:v>
                </c:pt>
                <c:pt idx="14">
                  <c:v>79.021484375</c:v>
                </c:pt>
                <c:pt idx="15">
                  <c:v>79.03515625</c:v>
                </c:pt>
                <c:pt idx="16">
                  <c:v>79.0361328125</c:v>
                </c:pt>
                <c:pt idx="17">
                  <c:v>79.0390625</c:v>
                </c:pt>
                <c:pt idx="18">
                  <c:v>79.0390625</c:v>
                </c:pt>
                <c:pt idx="19">
                  <c:v>79.046875</c:v>
                </c:pt>
                <c:pt idx="20">
                  <c:v>79.046875</c:v>
                </c:pt>
                <c:pt idx="21">
                  <c:v>79.052734375</c:v>
                </c:pt>
                <c:pt idx="22">
                  <c:v>79.052734375</c:v>
                </c:pt>
                <c:pt idx="23">
                  <c:v>79.6337890625</c:v>
                </c:pt>
                <c:pt idx="24">
                  <c:v>81.1259765625</c:v>
                </c:pt>
                <c:pt idx="25">
                  <c:v>68.2509765625</c:v>
                </c:pt>
                <c:pt idx="26">
                  <c:v>85.904296875</c:v>
                </c:pt>
                <c:pt idx="27">
                  <c:v>85.904296875</c:v>
                </c:pt>
                <c:pt idx="28">
                  <c:v>85.904296875</c:v>
                </c:pt>
                <c:pt idx="29">
                  <c:v>85.904296875</c:v>
                </c:pt>
                <c:pt idx="30">
                  <c:v>85.904296875</c:v>
                </c:pt>
                <c:pt idx="31">
                  <c:v>85.904296875</c:v>
                </c:pt>
                <c:pt idx="32">
                  <c:v>85.904296875</c:v>
                </c:pt>
                <c:pt idx="33">
                  <c:v>86.06640625</c:v>
                </c:pt>
                <c:pt idx="34">
                  <c:v>86.322265625</c:v>
                </c:pt>
                <c:pt idx="35">
                  <c:v>86.353515625</c:v>
                </c:pt>
                <c:pt idx="36">
                  <c:v>86.353515625</c:v>
                </c:pt>
                <c:pt idx="37">
                  <c:v>86.353515625</c:v>
                </c:pt>
                <c:pt idx="38">
                  <c:v>86.4296875</c:v>
                </c:pt>
                <c:pt idx="39">
                  <c:v>87.583984375</c:v>
                </c:pt>
                <c:pt idx="40">
                  <c:v>87.583984375</c:v>
                </c:pt>
                <c:pt idx="41">
                  <c:v>87.583984375</c:v>
                </c:pt>
                <c:pt idx="42">
                  <c:v>87.583984375</c:v>
                </c:pt>
                <c:pt idx="43">
                  <c:v>87.583984375</c:v>
                </c:pt>
                <c:pt idx="44">
                  <c:v>87.583984375</c:v>
                </c:pt>
                <c:pt idx="45">
                  <c:v>87.583984375</c:v>
                </c:pt>
                <c:pt idx="46">
                  <c:v>87.583984375</c:v>
                </c:pt>
                <c:pt idx="47">
                  <c:v>87.583984375</c:v>
                </c:pt>
                <c:pt idx="48">
                  <c:v>87.583984375</c:v>
                </c:pt>
                <c:pt idx="49">
                  <c:v>87.583984375</c:v>
                </c:pt>
                <c:pt idx="50">
                  <c:v>87.583984375</c:v>
                </c:pt>
                <c:pt idx="51">
                  <c:v>87.583984375</c:v>
                </c:pt>
                <c:pt idx="52">
                  <c:v>87.583984375</c:v>
                </c:pt>
                <c:pt idx="53">
                  <c:v>87.583984375</c:v>
                </c:pt>
                <c:pt idx="54">
                  <c:v>87.849609375</c:v>
                </c:pt>
                <c:pt idx="55">
                  <c:v>87.94921875</c:v>
                </c:pt>
                <c:pt idx="56">
                  <c:v>87.923828125</c:v>
                </c:pt>
                <c:pt idx="57">
                  <c:v>87.921875</c:v>
                </c:pt>
                <c:pt idx="58">
                  <c:v>87.921875</c:v>
                </c:pt>
                <c:pt idx="59">
                  <c:v>87.921875</c:v>
                </c:pt>
                <c:pt idx="60">
                  <c:v>87.921875</c:v>
                </c:pt>
                <c:pt idx="61">
                  <c:v>87.921875</c:v>
                </c:pt>
                <c:pt idx="62">
                  <c:v>87.921875</c:v>
                </c:pt>
                <c:pt idx="63">
                  <c:v>87.921875</c:v>
                </c:pt>
                <c:pt idx="64">
                  <c:v>87.921875</c:v>
                </c:pt>
                <c:pt idx="65">
                  <c:v>87.921875</c:v>
                </c:pt>
                <c:pt idx="66">
                  <c:v>87.921875</c:v>
                </c:pt>
                <c:pt idx="67">
                  <c:v>71.80078125</c:v>
                </c:pt>
                <c:pt idx="68">
                  <c:v>71.7021484375</c:v>
                </c:pt>
                <c:pt idx="69">
                  <c:v>71.7021484375</c:v>
                </c:pt>
                <c:pt idx="70">
                  <c:v>71.7021484375</c:v>
                </c:pt>
                <c:pt idx="71">
                  <c:v>71.7021484375</c:v>
                </c:pt>
                <c:pt idx="72">
                  <c:v>71.7021484375</c:v>
                </c:pt>
                <c:pt idx="73">
                  <c:v>71.7021484375</c:v>
                </c:pt>
                <c:pt idx="74">
                  <c:v>71.7021484375</c:v>
                </c:pt>
                <c:pt idx="75">
                  <c:v>71.7021484375</c:v>
                </c:pt>
                <c:pt idx="76">
                  <c:v>88.2509765625</c:v>
                </c:pt>
                <c:pt idx="77">
                  <c:v>88.4990234375</c:v>
                </c:pt>
                <c:pt idx="78">
                  <c:v>88.4990234375</c:v>
                </c:pt>
                <c:pt idx="79">
                  <c:v>88.4990234375</c:v>
                </c:pt>
                <c:pt idx="80">
                  <c:v>88.4990234375</c:v>
                </c:pt>
                <c:pt idx="81">
                  <c:v>88.4990234375</c:v>
                </c:pt>
                <c:pt idx="82">
                  <c:v>88.5029296875</c:v>
                </c:pt>
                <c:pt idx="83">
                  <c:v>71.4423828125</c:v>
                </c:pt>
                <c:pt idx="84">
                  <c:v>71.4462890625</c:v>
                </c:pt>
                <c:pt idx="85">
                  <c:v>87.7275390625</c:v>
                </c:pt>
                <c:pt idx="86">
                  <c:v>87.7255859375</c:v>
                </c:pt>
                <c:pt idx="87">
                  <c:v>87.7255859375</c:v>
                </c:pt>
                <c:pt idx="88">
                  <c:v>87.7626953125</c:v>
                </c:pt>
                <c:pt idx="89">
                  <c:v>87.7626953125</c:v>
                </c:pt>
                <c:pt idx="90">
                  <c:v>87.7626953125</c:v>
                </c:pt>
                <c:pt idx="91">
                  <c:v>87.7978515625</c:v>
                </c:pt>
                <c:pt idx="92">
                  <c:v>87.8623046875</c:v>
                </c:pt>
                <c:pt idx="93">
                  <c:v>87.8720703125</c:v>
                </c:pt>
                <c:pt idx="94">
                  <c:v>87.8720703125</c:v>
                </c:pt>
                <c:pt idx="95">
                  <c:v>87.8720703125</c:v>
                </c:pt>
                <c:pt idx="96">
                  <c:v>87.8642578125</c:v>
                </c:pt>
                <c:pt idx="97">
                  <c:v>88.00390625</c:v>
                </c:pt>
                <c:pt idx="98">
                  <c:v>88.099609375</c:v>
                </c:pt>
                <c:pt idx="99">
                  <c:v>88.099609375</c:v>
                </c:pt>
                <c:pt idx="100">
                  <c:v>88.099609375</c:v>
                </c:pt>
                <c:pt idx="101">
                  <c:v>88.099609375</c:v>
                </c:pt>
                <c:pt idx="102">
                  <c:v>88.099609375</c:v>
                </c:pt>
                <c:pt idx="103">
                  <c:v>88.099609375</c:v>
                </c:pt>
                <c:pt idx="104">
                  <c:v>88.099609375</c:v>
                </c:pt>
                <c:pt idx="105">
                  <c:v>88.20703125</c:v>
                </c:pt>
                <c:pt idx="106">
                  <c:v>88.220703125</c:v>
                </c:pt>
                <c:pt idx="107">
                  <c:v>88.220703125</c:v>
                </c:pt>
                <c:pt idx="108">
                  <c:v>88.220703125</c:v>
                </c:pt>
                <c:pt idx="109">
                  <c:v>88.220703125</c:v>
                </c:pt>
                <c:pt idx="110">
                  <c:v>88.220703125</c:v>
                </c:pt>
                <c:pt idx="111">
                  <c:v>88.224609375</c:v>
                </c:pt>
                <c:pt idx="112">
                  <c:v>72.689453125</c:v>
                </c:pt>
                <c:pt idx="113">
                  <c:v>88.98046875</c:v>
                </c:pt>
                <c:pt idx="114">
                  <c:v>88.98046875</c:v>
                </c:pt>
                <c:pt idx="115">
                  <c:v>88.98046875</c:v>
                </c:pt>
                <c:pt idx="116">
                  <c:v>88.98046875</c:v>
                </c:pt>
                <c:pt idx="117">
                  <c:v>88.98046875</c:v>
                </c:pt>
                <c:pt idx="118">
                  <c:v>88.98046875</c:v>
                </c:pt>
                <c:pt idx="119">
                  <c:v>88.98046875</c:v>
                </c:pt>
                <c:pt idx="120">
                  <c:v>88.98046875</c:v>
                </c:pt>
                <c:pt idx="121">
                  <c:v>88.98046875</c:v>
                </c:pt>
                <c:pt idx="122">
                  <c:v>88.98046875</c:v>
                </c:pt>
                <c:pt idx="123">
                  <c:v>86.77734375</c:v>
                </c:pt>
                <c:pt idx="124">
                  <c:v>86.77734375</c:v>
                </c:pt>
                <c:pt idx="125">
                  <c:v>86.77734375</c:v>
                </c:pt>
                <c:pt idx="126">
                  <c:v>86.77734375</c:v>
                </c:pt>
                <c:pt idx="127">
                  <c:v>87.044921875</c:v>
                </c:pt>
                <c:pt idx="128">
                  <c:v>87.15234375</c:v>
                </c:pt>
                <c:pt idx="129">
                  <c:v>87.1953125</c:v>
                </c:pt>
                <c:pt idx="130">
                  <c:v>87.234375</c:v>
                </c:pt>
                <c:pt idx="131">
                  <c:v>87.234375</c:v>
                </c:pt>
                <c:pt idx="132">
                  <c:v>87.234375</c:v>
                </c:pt>
                <c:pt idx="133">
                  <c:v>87.234375</c:v>
                </c:pt>
                <c:pt idx="134">
                  <c:v>87.234375</c:v>
                </c:pt>
                <c:pt idx="135">
                  <c:v>87.234375</c:v>
                </c:pt>
                <c:pt idx="136">
                  <c:v>87.234375</c:v>
                </c:pt>
                <c:pt idx="137">
                  <c:v>87.234375</c:v>
                </c:pt>
                <c:pt idx="138">
                  <c:v>87.234375</c:v>
                </c:pt>
                <c:pt idx="139">
                  <c:v>87.234375</c:v>
                </c:pt>
                <c:pt idx="140">
                  <c:v>87.234375</c:v>
                </c:pt>
                <c:pt idx="141">
                  <c:v>87.234375</c:v>
                </c:pt>
                <c:pt idx="142">
                  <c:v>87.234375</c:v>
                </c:pt>
                <c:pt idx="143">
                  <c:v>70.919921875</c:v>
                </c:pt>
                <c:pt idx="144">
                  <c:v>71.001953125</c:v>
                </c:pt>
                <c:pt idx="145">
                  <c:v>71.001953125</c:v>
                </c:pt>
                <c:pt idx="146">
                  <c:v>71.001953125</c:v>
                </c:pt>
                <c:pt idx="147">
                  <c:v>71.001953125</c:v>
                </c:pt>
                <c:pt idx="148">
                  <c:v>71.001953125</c:v>
                </c:pt>
                <c:pt idx="149">
                  <c:v>71.001953125</c:v>
                </c:pt>
                <c:pt idx="150">
                  <c:v>71.001953125</c:v>
                </c:pt>
                <c:pt idx="151">
                  <c:v>71.001953125</c:v>
                </c:pt>
                <c:pt idx="152">
                  <c:v>87.30859375</c:v>
                </c:pt>
                <c:pt idx="153">
                  <c:v>87.369140625</c:v>
                </c:pt>
                <c:pt idx="154">
                  <c:v>87.375</c:v>
                </c:pt>
                <c:pt idx="155">
                  <c:v>87.375</c:v>
                </c:pt>
                <c:pt idx="156">
                  <c:v>87.375</c:v>
                </c:pt>
                <c:pt idx="157">
                  <c:v>70.83984375</c:v>
                </c:pt>
                <c:pt idx="158">
                  <c:v>70.83984375</c:v>
                </c:pt>
                <c:pt idx="159">
                  <c:v>87.15625</c:v>
                </c:pt>
                <c:pt idx="160">
                  <c:v>87.15625</c:v>
                </c:pt>
                <c:pt idx="161">
                  <c:v>87.15625</c:v>
                </c:pt>
                <c:pt idx="162">
                  <c:v>87.1875</c:v>
                </c:pt>
                <c:pt idx="163">
                  <c:v>87.1875</c:v>
                </c:pt>
                <c:pt idx="164">
                  <c:v>87.19921875</c:v>
                </c:pt>
                <c:pt idx="165">
                  <c:v>87.2578125</c:v>
                </c:pt>
                <c:pt idx="166">
                  <c:v>87.283203125</c:v>
                </c:pt>
                <c:pt idx="167">
                  <c:v>87.291015625</c:v>
                </c:pt>
                <c:pt idx="168">
                  <c:v>87.291015625</c:v>
                </c:pt>
                <c:pt idx="169">
                  <c:v>87.291015625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852272"/>
        <c:axId val="1267850096"/>
      </c:lineChart>
      <c:catAx>
        <c:axId val="126785227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267850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7850096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26785227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abSelected="1" zoomScale="90" zoomScalePageLayoutView="90"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71"/>
  <sheetViews>
    <sheetView workbookViewId="0"/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1346</f>
        <v>1346</v>
      </c>
      <c r="B2" s="1">
        <f>11</f>
        <v>11</v>
      </c>
      <c r="C2" s="1">
        <f>1315</f>
        <v>1315</v>
      </c>
      <c r="D2" s="1">
        <f>6091</f>
        <v>6091</v>
      </c>
      <c r="E2" s="1">
        <f>5.9482421875</f>
        <v>5.9482421875</v>
      </c>
      <c r="G2" s="1">
        <f>241</f>
        <v>241</v>
      </c>
    </row>
    <row r="3" spans="1:10" x14ac:dyDescent="0.25">
      <c r="A3" s="1">
        <f>1647</f>
        <v>1647</v>
      </c>
      <c r="B3" s="1">
        <f>0</f>
        <v>0</v>
      </c>
      <c r="C3" s="1">
        <f>1540</f>
        <v>1540</v>
      </c>
      <c r="D3" s="1">
        <f>62136</f>
        <v>62136</v>
      </c>
      <c r="E3" s="1">
        <f>60.6796875</f>
        <v>60.6796875</v>
      </c>
    </row>
    <row r="4" spans="1:10" x14ac:dyDescent="0.25">
      <c r="A4" s="1">
        <f>1841</f>
        <v>1841</v>
      </c>
      <c r="B4" s="1">
        <f>0</f>
        <v>0</v>
      </c>
      <c r="C4" s="1">
        <f>1751</f>
        <v>1751</v>
      </c>
      <c r="D4" s="1">
        <f>64036</f>
        <v>64036</v>
      </c>
      <c r="E4" s="1">
        <f>62.53515625</f>
        <v>62.53515625</v>
      </c>
      <c r="G4" s="1" t="s">
        <v>5</v>
      </c>
    </row>
    <row r="5" spans="1:10" x14ac:dyDescent="0.25">
      <c r="A5" s="1">
        <f>2074</f>
        <v>2074</v>
      </c>
      <c r="B5" s="1">
        <f>0</f>
        <v>0</v>
      </c>
      <c r="C5" s="1">
        <f>1933</f>
        <v>1933</v>
      </c>
      <c r="D5" s="1">
        <f>64036</f>
        <v>64036</v>
      </c>
      <c r="E5" s="1">
        <f>62.53515625</f>
        <v>62.53515625</v>
      </c>
      <c r="G5" s="1">
        <f>198</f>
        <v>198</v>
      </c>
    </row>
    <row r="6" spans="1:10" x14ac:dyDescent="0.25">
      <c r="A6" s="1">
        <f>2351</f>
        <v>2351</v>
      </c>
      <c r="B6" s="1">
        <f>0</f>
        <v>0</v>
      </c>
      <c r="C6" s="1">
        <f>2107</f>
        <v>2107</v>
      </c>
      <c r="D6" s="1">
        <f>80715</f>
        <v>80715</v>
      </c>
      <c r="E6" s="1">
        <f>78.8232421875</f>
        <v>78.8232421875</v>
      </c>
    </row>
    <row r="7" spans="1:10" x14ac:dyDescent="0.25">
      <c r="A7" s="1">
        <f>2569</f>
        <v>2569</v>
      </c>
      <c r="B7" s="1">
        <f>0</f>
        <v>0</v>
      </c>
      <c r="C7" s="1">
        <f>2300</f>
        <v>2300</v>
      </c>
      <c r="D7" s="1">
        <f>80714</f>
        <v>80714</v>
      </c>
      <c r="E7" s="1">
        <f>78.822265625</f>
        <v>78.822265625</v>
      </c>
    </row>
    <row r="8" spans="1:10" x14ac:dyDescent="0.25">
      <c r="A8" s="1">
        <f>2784</f>
        <v>2784</v>
      </c>
      <c r="B8" s="1">
        <f>0</f>
        <v>0</v>
      </c>
      <c r="C8" s="1">
        <f>2479</f>
        <v>2479</v>
      </c>
      <c r="D8" s="1">
        <f>80714</f>
        <v>80714</v>
      </c>
      <c r="E8" s="1">
        <f>78.822265625</f>
        <v>78.822265625</v>
      </c>
    </row>
    <row r="9" spans="1:10" x14ac:dyDescent="0.25">
      <c r="A9" s="1">
        <f>3011</f>
        <v>3011</v>
      </c>
      <c r="B9" s="1">
        <f>3</f>
        <v>3</v>
      </c>
      <c r="C9" s="1">
        <f>2667</f>
        <v>2667</v>
      </c>
      <c r="D9" s="1">
        <f>80734</f>
        <v>80734</v>
      </c>
      <c r="E9" s="1">
        <f>78.841796875</f>
        <v>78.841796875</v>
      </c>
    </row>
    <row r="10" spans="1:10" x14ac:dyDescent="0.25">
      <c r="A10" s="1">
        <f>3298</f>
        <v>3298</v>
      </c>
      <c r="B10" s="1">
        <f>0</f>
        <v>0</v>
      </c>
      <c r="C10" s="1">
        <f>2850</f>
        <v>2850</v>
      </c>
      <c r="D10" s="1">
        <f>80735</f>
        <v>80735</v>
      </c>
      <c r="E10" s="1">
        <f>78.8427734375</f>
        <v>78.8427734375</v>
      </c>
    </row>
    <row r="11" spans="1:10" x14ac:dyDescent="0.25">
      <c r="A11" s="1">
        <f>3565</f>
        <v>3565</v>
      </c>
      <c r="B11" s="1">
        <f>3</f>
        <v>3</v>
      </c>
      <c r="C11" s="1">
        <f>3056</f>
        <v>3056</v>
      </c>
      <c r="D11" s="1">
        <f>80755</f>
        <v>80755</v>
      </c>
      <c r="E11" s="1">
        <f>78.8623046875</f>
        <v>78.8623046875</v>
      </c>
    </row>
    <row r="12" spans="1:10" x14ac:dyDescent="0.25">
      <c r="A12" s="1">
        <f>3808</f>
        <v>3808</v>
      </c>
      <c r="B12" s="1">
        <f>0</f>
        <v>0</v>
      </c>
      <c r="C12" s="1">
        <f>3253</f>
        <v>3253</v>
      </c>
      <c r="D12" s="1">
        <f>80878</f>
        <v>80878</v>
      </c>
      <c r="E12" s="1">
        <f>78.982421875</f>
        <v>78.982421875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4067</f>
        <v>4067</v>
      </c>
      <c r="B13" s="1">
        <f>2</f>
        <v>2</v>
      </c>
      <c r="C13" s="1">
        <f>3467</f>
        <v>3467</v>
      </c>
      <c r="D13" s="1">
        <f>80906</f>
        <v>80906</v>
      </c>
      <c r="E13" s="1">
        <f>79.009765625</f>
        <v>79.009765625</v>
      </c>
      <c r="H13" s="1">
        <f>AVERAGE(E6:E16)</f>
        <v>78.91566051136364</v>
      </c>
      <c r="I13" s="1">
        <f>MAX(E2:E523)</f>
        <v>88.98046875</v>
      </c>
      <c r="J13" s="1">
        <v>87</v>
      </c>
    </row>
    <row r="14" spans="1:10" x14ac:dyDescent="0.25">
      <c r="A14" s="1">
        <f>4374</f>
        <v>4374</v>
      </c>
      <c r="B14" s="1">
        <f>0</f>
        <v>0</v>
      </c>
      <c r="C14" s="1">
        <f>3668</f>
        <v>3668</v>
      </c>
      <c r="D14" s="1">
        <f>80918</f>
        <v>80918</v>
      </c>
      <c r="E14" s="1">
        <f>79.021484375</f>
        <v>79.021484375</v>
      </c>
    </row>
    <row r="15" spans="1:10" x14ac:dyDescent="0.25">
      <c r="A15" s="1">
        <f>4713</f>
        <v>4713</v>
      </c>
      <c r="B15" s="1">
        <f>0</f>
        <v>0</v>
      </c>
      <c r="C15" s="1">
        <f>3874</f>
        <v>3874</v>
      </c>
      <c r="D15" s="1">
        <f>80919</f>
        <v>80919</v>
      </c>
      <c r="E15" s="1">
        <f>79.0224609375</f>
        <v>79.0224609375</v>
      </c>
    </row>
    <row r="16" spans="1:10" x14ac:dyDescent="0.25">
      <c r="A16" s="1">
        <f>4996</f>
        <v>4996</v>
      </c>
      <c r="B16" s="1">
        <f>0</f>
        <v>0</v>
      </c>
      <c r="C16" s="1">
        <f>4056</f>
        <v>4056</v>
      </c>
      <c r="D16" s="1">
        <f>80918</f>
        <v>80918</v>
      </c>
      <c r="E16" s="1">
        <f>79.021484375</f>
        <v>79.021484375</v>
      </c>
    </row>
    <row r="17" spans="1:5" x14ac:dyDescent="0.25">
      <c r="A17" s="1">
        <f>5228</f>
        <v>5228</v>
      </c>
      <c r="B17" s="1">
        <f>0</f>
        <v>0</v>
      </c>
      <c r="C17" s="1">
        <f>4285</f>
        <v>4285</v>
      </c>
      <c r="D17" s="1">
        <f>80932</f>
        <v>80932</v>
      </c>
      <c r="E17" s="1">
        <f>79.03515625</f>
        <v>79.03515625</v>
      </c>
    </row>
    <row r="18" spans="1:5" x14ac:dyDescent="0.25">
      <c r="A18" s="1">
        <f>5471</f>
        <v>5471</v>
      </c>
      <c r="B18" s="1">
        <f>0</f>
        <v>0</v>
      </c>
      <c r="C18" s="1">
        <f>4492</f>
        <v>4492</v>
      </c>
      <c r="D18" s="1">
        <f>80933</f>
        <v>80933</v>
      </c>
      <c r="E18" s="1">
        <f>79.0361328125</f>
        <v>79.0361328125</v>
      </c>
    </row>
    <row r="19" spans="1:5" x14ac:dyDescent="0.25">
      <c r="A19" s="1">
        <f>5752</f>
        <v>5752</v>
      </c>
      <c r="B19" s="1">
        <f>0</f>
        <v>0</v>
      </c>
      <c r="C19" s="1">
        <f>4686</f>
        <v>4686</v>
      </c>
      <c r="D19" s="1">
        <f>80936</f>
        <v>80936</v>
      </c>
      <c r="E19" s="1">
        <f>79.0390625</f>
        <v>79.0390625</v>
      </c>
    </row>
    <row r="20" spans="1:5" x14ac:dyDescent="0.25">
      <c r="A20" s="1">
        <f>5990</f>
        <v>5990</v>
      </c>
      <c r="B20" s="1">
        <f>0</f>
        <v>0</v>
      </c>
      <c r="C20" s="1">
        <f>4918</f>
        <v>4918</v>
      </c>
      <c r="D20" s="1">
        <f>80936</f>
        <v>80936</v>
      </c>
      <c r="E20" s="1">
        <f>79.0390625</f>
        <v>79.0390625</v>
      </c>
    </row>
    <row r="21" spans="1:5" x14ac:dyDescent="0.25">
      <c r="A21" s="1">
        <f>6212</f>
        <v>6212</v>
      </c>
      <c r="B21" s="1">
        <f>9</f>
        <v>9</v>
      </c>
      <c r="C21" s="1">
        <f>5164</f>
        <v>5164</v>
      </c>
      <c r="D21" s="1">
        <f>80944</f>
        <v>80944</v>
      </c>
      <c r="E21" s="1">
        <f>79.046875</f>
        <v>79.046875</v>
      </c>
    </row>
    <row r="22" spans="1:5" x14ac:dyDescent="0.25">
      <c r="A22" s="1">
        <f>6478</f>
        <v>6478</v>
      </c>
      <c r="B22" s="1">
        <f>14</f>
        <v>14</v>
      </c>
      <c r="C22" s="1">
        <f>5416</f>
        <v>5416</v>
      </c>
      <c r="D22" s="1">
        <f>80944</f>
        <v>80944</v>
      </c>
      <c r="E22" s="1">
        <f>79.046875</f>
        <v>79.046875</v>
      </c>
    </row>
    <row r="23" spans="1:5" x14ac:dyDescent="0.25">
      <c r="A23" s="1">
        <f>6735</f>
        <v>6735</v>
      </c>
      <c r="B23" s="1">
        <f>0</f>
        <v>0</v>
      </c>
      <c r="C23" s="1">
        <f>5677</f>
        <v>5677</v>
      </c>
      <c r="D23" s="1">
        <f>80950</f>
        <v>80950</v>
      </c>
      <c r="E23" s="1">
        <f>79.052734375</f>
        <v>79.052734375</v>
      </c>
    </row>
    <row r="24" spans="1:5" x14ac:dyDescent="0.25">
      <c r="A24" s="1">
        <f>6971</f>
        <v>6971</v>
      </c>
      <c r="B24" s="1">
        <f>0</f>
        <v>0</v>
      </c>
      <c r="C24" s="1">
        <f>5927</f>
        <v>5927</v>
      </c>
      <c r="D24" s="1">
        <f>80950</f>
        <v>80950</v>
      </c>
      <c r="E24" s="1">
        <f>79.052734375</f>
        <v>79.052734375</v>
      </c>
    </row>
    <row r="25" spans="1:5" x14ac:dyDescent="0.25">
      <c r="A25" s="1">
        <f>7201</f>
        <v>7201</v>
      </c>
      <c r="B25" s="1">
        <f>0</f>
        <v>0</v>
      </c>
      <c r="C25" s="1">
        <f>6154</f>
        <v>6154</v>
      </c>
      <c r="D25" s="1">
        <f>81545</f>
        <v>81545</v>
      </c>
      <c r="E25" s="1">
        <f>79.6337890625</f>
        <v>79.6337890625</v>
      </c>
    </row>
    <row r="26" spans="1:5" x14ac:dyDescent="0.25">
      <c r="A26" s="1">
        <f>7452</f>
        <v>7452</v>
      </c>
      <c r="B26" s="1">
        <f>0</f>
        <v>0</v>
      </c>
      <c r="C26" s="1">
        <f>6396</f>
        <v>6396</v>
      </c>
      <c r="D26" s="1">
        <f>83073</f>
        <v>83073</v>
      </c>
      <c r="E26" s="1">
        <f>81.1259765625</f>
        <v>81.1259765625</v>
      </c>
    </row>
    <row r="27" spans="1:5" x14ac:dyDescent="0.25">
      <c r="A27" s="1">
        <f>7661</f>
        <v>7661</v>
      </c>
      <c r="B27" s="1">
        <f>0</f>
        <v>0</v>
      </c>
      <c r="C27" s="1">
        <f>6666</f>
        <v>6666</v>
      </c>
      <c r="D27" s="1">
        <f>69889</f>
        <v>69889</v>
      </c>
      <c r="E27" s="1">
        <f>68.2509765625</f>
        <v>68.2509765625</v>
      </c>
    </row>
    <row r="28" spans="1:5" x14ac:dyDescent="0.25">
      <c r="A28" s="1">
        <f>7880</f>
        <v>7880</v>
      </c>
      <c r="B28" s="1">
        <f>0</f>
        <v>0</v>
      </c>
      <c r="C28" s="1">
        <f>6883</f>
        <v>6883</v>
      </c>
      <c r="D28" s="1">
        <f t="shared" ref="D28:D34" si="0">87966</f>
        <v>87966</v>
      </c>
      <c r="E28" s="1">
        <f t="shared" ref="E28:E34" si="1">85.904296875</f>
        <v>85.904296875</v>
      </c>
    </row>
    <row r="29" spans="1:5" x14ac:dyDescent="0.25">
      <c r="A29" s="1">
        <f>8143</f>
        <v>8143</v>
      </c>
      <c r="B29" s="1">
        <f>8</f>
        <v>8</v>
      </c>
      <c r="C29" s="1">
        <f>7070</f>
        <v>7070</v>
      </c>
      <c r="D29" s="1">
        <f t="shared" si="0"/>
        <v>87966</v>
      </c>
      <c r="E29" s="1">
        <f t="shared" si="1"/>
        <v>85.904296875</v>
      </c>
    </row>
    <row r="30" spans="1:5" x14ac:dyDescent="0.25">
      <c r="A30" s="1">
        <f>8386</f>
        <v>8386</v>
      </c>
      <c r="B30" s="1">
        <f>3</f>
        <v>3</v>
      </c>
      <c r="C30" s="1">
        <f>7261</f>
        <v>7261</v>
      </c>
      <c r="D30" s="1">
        <f t="shared" si="0"/>
        <v>87966</v>
      </c>
      <c r="E30" s="1">
        <f t="shared" si="1"/>
        <v>85.904296875</v>
      </c>
    </row>
    <row r="31" spans="1:5" x14ac:dyDescent="0.25">
      <c r="A31" s="1">
        <f>8626</f>
        <v>8626</v>
      </c>
      <c r="B31" s="1">
        <f>0</f>
        <v>0</v>
      </c>
      <c r="C31" s="1">
        <f>7403</f>
        <v>7403</v>
      </c>
      <c r="D31" s="1">
        <f t="shared" si="0"/>
        <v>87966</v>
      </c>
      <c r="E31" s="1">
        <f t="shared" si="1"/>
        <v>85.904296875</v>
      </c>
    </row>
    <row r="32" spans="1:5" x14ac:dyDescent="0.25">
      <c r="A32" s="1">
        <f>8870</f>
        <v>8870</v>
      </c>
      <c r="B32" s="1">
        <f>0</f>
        <v>0</v>
      </c>
      <c r="C32" s="1">
        <f>7622</f>
        <v>7622</v>
      </c>
      <c r="D32" s="1">
        <f t="shared" si="0"/>
        <v>87966</v>
      </c>
      <c r="E32" s="1">
        <f t="shared" si="1"/>
        <v>85.904296875</v>
      </c>
    </row>
    <row r="33" spans="1:5" x14ac:dyDescent="0.25">
      <c r="A33" s="1">
        <f>9109</f>
        <v>9109</v>
      </c>
      <c r="B33" s="1">
        <f>3</f>
        <v>3</v>
      </c>
      <c r="C33" s="1">
        <f>7816</f>
        <v>7816</v>
      </c>
      <c r="D33" s="1">
        <f t="shared" si="0"/>
        <v>87966</v>
      </c>
      <c r="E33" s="1">
        <f t="shared" si="1"/>
        <v>85.904296875</v>
      </c>
    </row>
    <row r="34" spans="1:5" x14ac:dyDescent="0.25">
      <c r="A34" s="1">
        <f>9396</f>
        <v>9396</v>
      </c>
      <c r="B34" s="1">
        <f t="shared" ref="B34:B45" si="2">0</f>
        <v>0</v>
      </c>
      <c r="C34" s="1">
        <f>8030</f>
        <v>8030</v>
      </c>
      <c r="D34" s="1">
        <f t="shared" si="0"/>
        <v>87966</v>
      </c>
      <c r="E34" s="1">
        <f t="shared" si="1"/>
        <v>85.904296875</v>
      </c>
    </row>
    <row r="35" spans="1:5" x14ac:dyDescent="0.25">
      <c r="A35" s="1">
        <f>9655</f>
        <v>9655</v>
      </c>
      <c r="B35" s="1">
        <f t="shared" si="2"/>
        <v>0</v>
      </c>
      <c r="C35" s="1">
        <f>8217</f>
        <v>8217</v>
      </c>
      <c r="D35" s="1">
        <f>88132</f>
        <v>88132</v>
      </c>
      <c r="E35" s="1">
        <f>86.06640625</f>
        <v>86.06640625</v>
      </c>
    </row>
    <row r="36" spans="1:5" x14ac:dyDescent="0.25">
      <c r="A36" s="1">
        <f>9893</f>
        <v>9893</v>
      </c>
      <c r="B36" s="1">
        <f t="shared" si="2"/>
        <v>0</v>
      </c>
      <c r="C36" s="1">
        <f>8376</f>
        <v>8376</v>
      </c>
      <c r="D36" s="1">
        <f>88394</f>
        <v>88394</v>
      </c>
      <c r="E36" s="1">
        <f>86.322265625</f>
        <v>86.322265625</v>
      </c>
    </row>
    <row r="37" spans="1:5" x14ac:dyDescent="0.25">
      <c r="A37" s="1">
        <f>10120</f>
        <v>10120</v>
      </c>
      <c r="B37" s="1">
        <f t="shared" si="2"/>
        <v>0</v>
      </c>
      <c r="C37" s="1">
        <f>8580</f>
        <v>8580</v>
      </c>
      <c r="D37" s="1">
        <f>88426</f>
        <v>88426</v>
      </c>
      <c r="E37" s="1">
        <f>86.353515625</f>
        <v>86.353515625</v>
      </c>
    </row>
    <row r="38" spans="1:5" x14ac:dyDescent="0.25">
      <c r="A38" s="1">
        <f>10392</f>
        <v>10392</v>
      </c>
      <c r="B38" s="1">
        <f t="shared" si="2"/>
        <v>0</v>
      </c>
      <c r="C38" s="1">
        <f>8767</f>
        <v>8767</v>
      </c>
      <c r="D38" s="1">
        <f>88426</f>
        <v>88426</v>
      </c>
      <c r="E38" s="1">
        <f>86.353515625</f>
        <v>86.353515625</v>
      </c>
    </row>
    <row r="39" spans="1:5" x14ac:dyDescent="0.25">
      <c r="A39" s="1">
        <f>10641</f>
        <v>10641</v>
      </c>
      <c r="B39" s="1">
        <f t="shared" si="2"/>
        <v>0</v>
      </c>
      <c r="C39" s="1">
        <f>8959</f>
        <v>8959</v>
      </c>
      <c r="D39" s="1">
        <f>88426</f>
        <v>88426</v>
      </c>
      <c r="E39" s="1">
        <f>86.353515625</f>
        <v>86.353515625</v>
      </c>
    </row>
    <row r="40" spans="1:5" x14ac:dyDescent="0.25">
      <c r="A40" s="1">
        <f>10833</f>
        <v>10833</v>
      </c>
      <c r="B40" s="1">
        <f t="shared" si="2"/>
        <v>0</v>
      </c>
      <c r="C40" s="1">
        <f>9193</f>
        <v>9193</v>
      </c>
      <c r="D40" s="1">
        <f>88504</f>
        <v>88504</v>
      </c>
      <c r="E40" s="1">
        <f>86.4296875</f>
        <v>86.4296875</v>
      </c>
    </row>
    <row r="41" spans="1:5" x14ac:dyDescent="0.25">
      <c r="A41" s="1">
        <f>11043</f>
        <v>11043</v>
      </c>
      <c r="B41" s="1">
        <f t="shared" si="2"/>
        <v>0</v>
      </c>
      <c r="C41" s="1">
        <f>9376</f>
        <v>9376</v>
      </c>
      <c r="D41" s="1">
        <f t="shared" ref="D41:D55" si="3">89686</f>
        <v>89686</v>
      </c>
      <c r="E41" s="1">
        <f t="shared" ref="E41:E55" si="4">87.583984375</f>
        <v>87.583984375</v>
      </c>
    </row>
    <row r="42" spans="1:5" x14ac:dyDescent="0.25">
      <c r="A42" s="1">
        <f>11293</f>
        <v>11293</v>
      </c>
      <c r="B42" s="1">
        <f t="shared" si="2"/>
        <v>0</v>
      </c>
      <c r="C42" s="1">
        <f>9595</f>
        <v>9595</v>
      </c>
      <c r="D42" s="1">
        <f t="shared" si="3"/>
        <v>89686</v>
      </c>
      <c r="E42" s="1">
        <f t="shared" si="4"/>
        <v>87.583984375</v>
      </c>
    </row>
    <row r="43" spans="1:5" x14ac:dyDescent="0.25">
      <c r="A43" s="1">
        <f>11527</f>
        <v>11527</v>
      </c>
      <c r="B43" s="1">
        <f t="shared" si="2"/>
        <v>0</v>
      </c>
      <c r="C43" s="1">
        <f>9807</f>
        <v>9807</v>
      </c>
      <c r="D43" s="1">
        <f t="shared" si="3"/>
        <v>89686</v>
      </c>
      <c r="E43" s="1">
        <f t="shared" si="4"/>
        <v>87.583984375</v>
      </c>
    </row>
    <row r="44" spans="1:5" x14ac:dyDescent="0.25">
      <c r="A44" s="1">
        <f>11764</f>
        <v>11764</v>
      </c>
      <c r="B44" s="1">
        <f t="shared" si="2"/>
        <v>0</v>
      </c>
      <c r="C44" s="1">
        <f>10007</f>
        <v>10007</v>
      </c>
      <c r="D44" s="1">
        <f t="shared" si="3"/>
        <v>89686</v>
      </c>
      <c r="E44" s="1">
        <f t="shared" si="4"/>
        <v>87.583984375</v>
      </c>
    </row>
    <row r="45" spans="1:5" x14ac:dyDescent="0.25">
      <c r="A45" s="1">
        <f>12034</f>
        <v>12034</v>
      </c>
      <c r="B45" s="1">
        <f t="shared" si="2"/>
        <v>0</v>
      </c>
      <c r="C45" s="1">
        <f>10177</f>
        <v>10177</v>
      </c>
      <c r="D45" s="1">
        <f t="shared" si="3"/>
        <v>89686</v>
      </c>
      <c r="E45" s="1">
        <f t="shared" si="4"/>
        <v>87.583984375</v>
      </c>
    </row>
    <row r="46" spans="1:5" x14ac:dyDescent="0.25">
      <c r="A46" s="1">
        <f>12314</f>
        <v>12314</v>
      </c>
      <c r="B46" s="1">
        <f>3</f>
        <v>3</v>
      </c>
      <c r="C46" s="1">
        <f>10344</f>
        <v>10344</v>
      </c>
      <c r="D46" s="1">
        <f t="shared" si="3"/>
        <v>89686</v>
      </c>
      <c r="E46" s="1">
        <f t="shared" si="4"/>
        <v>87.583984375</v>
      </c>
    </row>
    <row r="47" spans="1:5" x14ac:dyDescent="0.25">
      <c r="A47" s="1">
        <f>12569</f>
        <v>12569</v>
      </c>
      <c r="B47" s="1">
        <f>2</f>
        <v>2</v>
      </c>
      <c r="C47" s="1">
        <f>10540</f>
        <v>10540</v>
      </c>
      <c r="D47" s="1">
        <f t="shared" si="3"/>
        <v>89686</v>
      </c>
      <c r="E47" s="1">
        <f t="shared" si="4"/>
        <v>87.583984375</v>
      </c>
    </row>
    <row r="48" spans="1:5" x14ac:dyDescent="0.25">
      <c r="A48" s="1">
        <f>12821</f>
        <v>12821</v>
      </c>
      <c r="B48" s="1">
        <f>2</f>
        <v>2</v>
      </c>
      <c r="C48" s="1">
        <f>10754</f>
        <v>10754</v>
      </c>
      <c r="D48" s="1">
        <f t="shared" si="3"/>
        <v>89686</v>
      </c>
      <c r="E48" s="1">
        <f t="shared" si="4"/>
        <v>87.583984375</v>
      </c>
    </row>
    <row r="49" spans="1:5" x14ac:dyDescent="0.25">
      <c r="A49" s="1">
        <f>13023</f>
        <v>13023</v>
      </c>
      <c r="B49" s="1">
        <f>3</f>
        <v>3</v>
      </c>
      <c r="C49" s="1">
        <f>10956</f>
        <v>10956</v>
      </c>
      <c r="D49" s="1">
        <f t="shared" si="3"/>
        <v>89686</v>
      </c>
      <c r="E49" s="1">
        <f t="shared" si="4"/>
        <v>87.583984375</v>
      </c>
    </row>
    <row r="50" spans="1:5" x14ac:dyDescent="0.25">
      <c r="A50" s="1">
        <f>13243</f>
        <v>13243</v>
      </c>
      <c r="B50" s="1">
        <f t="shared" ref="B50:B63" si="5">0</f>
        <v>0</v>
      </c>
      <c r="C50" s="1">
        <f>11218</f>
        <v>11218</v>
      </c>
      <c r="D50" s="1">
        <f t="shared" si="3"/>
        <v>89686</v>
      </c>
      <c r="E50" s="1">
        <f t="shared" si="4"/>
        <v>87.583984375</v>
      </c>
    </row>
    <row r="51" spans="1:5" x14ac:dyDescent="0.25">
      <c r="A51" s="1">
        <f>13516</f>
        <v>13516</v>
      </c>
      <c r="B51" s="1">
        <f t="shared" si="5"/>
        <v>0</v>
      </c>
      <c r="C51" s="1">
        <f>11441</f>
        <v>11441</v>
      </c>
      <c r="D51" s="1">
        <f t="shared" si="3"/>
        <v>89686</v>
      </c>
      <c r="E51" s="1">
        <f t="shared" si="4"/>
        <v>87.583984375</v>
      </c>
    </row>
    <row r="52" spans="1:5" x14ac:dyDescent="0.25">
      <c r="A52" s="1">
        <f>13775</f>
        <v>13775</v>
      </c>
      <c r="B52" s="1">
        <f t="shared" si="5"/>
        <v>0</v>
      </c>
      <c r="C52" s="1">
        <f>11650</f>
        <v>11650</v>
      </c>
      <c r="D52" s="1">
        <f t="shared" si="3"/>
        <v>89686</v>
      </c>
      <c r="E52" s="1">
        <f t="shared" si="4"/>
        <v>87.583984375</v>
      </c>
    </row>
    <row r="53" spans="1:5" x14ac:dyDescent="0.25">
      <c r="A53" s="1">
        <f>14001</f>
        <v>14001</v>
      </c>
      <c r="B53" s="1">
        <f t="shared" si="5"/>
        <v>0</v>
      </c>
      <c r="C53" s="1">
        <f>11859</f>
        <v>11859</v>
      </c>
      <c r="D53" s="1">
        <f t="shared" si="3"/>
        <v>89686</v>
      </c>
      <c r="E53" s="1">
        <f t="shared" si="4"/>
        <v>87.583984375</v>
      </c>
    </row>
    <row r="54" spans="1:5" x14ac:dyDescent="0.25">
      <c r="A54" s="1">
        <f>14262</f>
        <v>14262</v>
      </c>
      <c r="B54" s="1">
        <f t="shared" si="5"/>
        <v>0</v>
      </c>
      <c r="C54" s="1">
        <f>12024</f>
        <v>12024</v>
      </c>
      <c r="D54" s="1">
        <f t="shared" si="3"/>
        <v>89686</v>
      </c>
      <c r="E54" s="1">
        <f t="shared" si="4"/>
        <v>87.583984375</v>
      </c>
    </row>
    <row r="55" spans="1:5" x14ac:dyDescent="0.25">
      <c r="A55" s="1">
        <f>14514</f>
        <v>14514</v>
      </c>
      <c r="B55" s="1">
        <f t="shared" si="5"/>
        <v>0</v>
      </c>
      <c r="C55" s="1">
        <f>12277</f>
        <v>12277</v>
      </c>
      <c r="D55" s="1">
        <f t="shared" si="3"/>
        <v>89686</v>
      </c>
      <c r="E55" s="1">
        <f t="shared" si="4"/>
        <v>87.583984375</v>
      </c>
    </row>
    <row r="56" spans="1:5" x14ac:dyDescent="0.25">
      <c r="A56" s="1">
        <f>14726</f>
        <v>14726</v>
      </c>
      <c r="B56" s="1">
        <f t="shared" si="5"/>
        <v>0</v>
      </c>
      <c r="C56" s="1">
        <f>12498</f>
        <v>12498</v>
      </c>
      <c r="D56" s="1">
        <f>89958</f>
        <v>89958</v>
      </c>
      <c r="E56" s="1">
        <f>87.849609375</f>
        <v>87.849609375</v>
      </c>
    </row>
    <row r="57" spans="1:5" x14ac:dyDescent="0.25">
      <c r="A57" s="1">
        <f>14957</f>
        <v>14957</v>
      </c>
      <c r="B57" s="1">
        <f t="shared" si="5"/>
        <v>0</v>
      </c>
      <c r="C57" s="1">
        <f>12713</f>
        <v>12713</v>
      </c>
      <c r="D57" s="1">
        <f>90060</f>
        <v>90060</v>
      </c>
      <c r="E57" s="1">
        <f>87.94921875</f>
        <v>87.94921875</v>
      </c>
    </row>
    <row r="58" spans="1:5" x14ac:dyDescent="0.25">
      <c r="A58" s="1">
        <f>15191</f>
        <v>15191</v>
      </c>
      <c r="B58" s="1">
        <f t="shared" si="5"/>
        <v>0</v>
      </c>
      <c r="C58" s="1">
        <f>12926</f>
        <v>12926</v>
      </c>
      <c r="D58" s="1">
        <f>90034</f>
        <v>90034</v>
      </c>
      <c r="E58" s="1">
        <f>87.923828125</f>
        <v>87.923828125</v>
      </c>
    </row>
    <row r="59" spans="1:5" x14ac:dyDescent="0.25">
      <c r="A59" s="1">
        <f>15481</f>
        <v>15481</v>
      </c>
      <c r="B59" s="1">
        <f t="shared" si="5"/>
        <v>0</v>
      </c>
      <c r="C59" s="1">
        <f>13122</f>
        <v>13122</v>
      </c>
      <c r="D59" s="1">
        <f t="shared" ref="D59:D68" si="6">90032</f>
        <v>90032</v>
      </c>
      <c r="E59" s="1">
        <f t="shared" ref="E59:E68" si="7">87.921875</f>
        <v>87.921875</v>
      </c>
    </row>
    <row r="60" spans="1:5" x14ac:dyDescent="0.25">
      <c r="A60" s="1">
        <f>15724</f>
        <v>15724</v>
      </c>
      <c r="B60" s="1">
        <f t="shared" si="5"/>
        <v>0</v>
      </c>
      <c r="C60" s="1">
        <f>13322</f>
        <v>13322</v>
      </c>
      <c r="D60" s="1">
        <f t="shared" si="6"/>
        <v>90032</v>
      </c>
      <c r="E60" s="1">
        <f t="shared" si="7"/>
        <v>87.921875</v>
      </c>
    </row>
    <row r="61" spans="1:5" x14ac:dyDescent="0.25">
      <c r="A61" s="1">
        <f>15957</f>
        <v>15957</v>
      </c>
      <c r="B61" s="1">
        <f t="shared" si="5"/>
        <v>0</v>
      </c>
      <c r="C61" s="1">
        <f>13512</f>
        <v>13512</v>
      </c>
      <c r="D61" s="1">
        <f t="shared" si="6"/>
        <v>90032</v>
      </c>
      <c r="E61" s="1">
        <f t="shared" si="7"/>
        <v>87.921875</v>
      </c>
    </row>
    <row r="62" spans="1:5" x14ac:dyDescent="0.25">
      <c r="A62" s="1">
        <f>16208</f>
        <v>16208</v>
      </c>
      <c r="B62" s="1">
        <f t="shared" si="5"/>
        <v>0</v>
      </c>
      <c r="C62" s="1">
        <f>13697</f>
        <v>13697</v>
      </c>
      <c r="D62" s="1">
        <f t="shared" si="6"/>
        <v>90032</v>
      </c>
      <c r="E62" s="1">
        <f t="shared" si="7"/>
        <v>87.921875</v>
      </c>
    </row>
    <row r="63" spans="1:5" x14ac:dyDescent="0.25">
      <c r="A63" s="1">
        <f>16469</f>
        <v>16469</v>
      </c>
      <c r="B63" s="1">
        <f t="shared" si="5"/>
        <v>0</v>
      </c>
      <c r="C63" s="1">
        <f>13895</f>
        <v>13895</v>
      </c>
      <c r="D63" s="1">
        <f t="shared" si="6"/>
        <v>90032</v>
      </c>
      <c r="E63" s="1">
        <f t="shared" si="7"/>
        <v>87.921875</v>
      </c>
    </row>
    <row r="64" spans="1:5" x14ac:dyDescent="0.25">
      <c r="A64" s="1">
        <f>16717</f>
        <v>16717</v>
      </c>
      <c r="B64" s="1">
        <f>6</f>
        <v>6</v>
      </c>
      <c r="C64" s="1">
        <f>14096</f>
        <v>14096</v>
      </c>
      <c r="D64" s="1">
        <f t="shared" si="6"/>
        <v>90032</v>
      </c>
      <c r="E64" s="1">
        <f t="shared" si="7"/>
        <v>87.921875</v>
      </c>
    </row>
    <row r="65" spans="1:5" x14ac:dyDescent="0.25">
      <c r="A65" s="1">
        <f>16967</f>
        <v>16967</v>
      </c>
      <c r="B65" s="1">
        <f t="shared" ref="B65:B73" si="8">0</f>
        <v>0</v>
      </c>
      <c r="C65" s="1">
        <f>14240</f>
        <v>14240</v>
      </c>
      <c r="D65" s="1">
        <f t="shared" si="6"/>
        <v>90032</v>
      </c>
      <c r="E65" s="1">
        <f t="shared" si="7"/>
        <v>87.921875</v>
      </c>
    </row>
    <row r="66" spans="1:5" x14ac:dyDescent="0.25">
      <c r="A66" s="1">
        <f>17228</f>
        <v>17228</v>
      </c>
      <c r="B66" s="1">
        <f t="shared" si="8"/>
        <v>0</v>
      </c>
      <c r="C66" s="1">
        <f>14457</f>
        <v>14457</v>
      </c>
      <c r="D66" s="1">
        <f t="shared" si="6"/>
        <v>90032</v>
      </c>
      <c r="E66" s="1">
        <f t="shared" si="7"/>
        <v>87.921875</v>
      </c>
    </row>
    <row r="67" spans="1:5" x14ac:dyDescent="0.25">
      <c r="A67" s="1">
        <f>17463</f>
        <v>17463</v>
      </c>
      <c r="B67" s="1">
        <f t="shared" si="8"/>
        <v>0</v>
      </c>
      <c r="C67" s="1">
        <f>14639</f>
        <v>14639</v>
      </c>
      <c r="D67" s="1">
        <f t="shared" si="6"/>
        <v>90032</v>
      </c>
      <c r="E67" s="1">
        <f t="shared" si="7"/>
        <v>87.921875</v>
      </c>
    </row>
    <row r="68" spans="1:5" x14ac:dyDescent="0.25">
      <c r="A68" s="1">
        <f>17681</f>
        <v>17681</v>
      </c>
      <c r="B68" s="1">
        <f t="shared" si="8"/>
        <v>0</v>
      </c>
      <c r="C68" s="1">
        <f>14847</f>
        <v>14847</v>
      </c>
      <c r="D68" s="1">
        <f t="shared" si="6"/>
        <v>90032</v>
      </c>
      <c r="E68" s="1">
        <f t="shared" si="7"/>
        <v>87.921875</v>
      </c>
    </row>
    <row r="69" spans="1:5" x14ac:dyDescent="0.25">
      <c r="A69" s="1">
        <f>17932</f>
        <v>17932</v>
      </c>
      <c r="B69" s="1">
        <f t="shared" si="8"/>
        <v>0</v>
      </c>
      <c r="C69" s="1">
        <f>15074</f>
        <v>15074</v>
      </c>
      <c r="D69" s="1">
        <f>73524</f>
        <v>73524</v>
      </c>
      <c r="E69" s="1">
        <f>71.80078125</f>
        <v>71.80078125</v>
      </c>
    </row>
    <row r="70" spans="1:5" x14ac:dyDescent="0.25">
      <c r="A70" s="1">
        <f>18218</f>
        <v>18218</v>
      </c>
      <c r="B70" s="1">
        <f t="shared" si="8"/>
        <v>0</v>
      </c>
      <c r="C70" s="1">
        <f>15252</f>
        <v>15252</v>
      </c>
      <c r="D70" s="1">
        <f t="shared" ref="D70:D77" si="9">73423</f>
        <v>73423</v>
      </c>
      <c r="E70" s="1">
        <f t="shared" ref="E70:E77" si="10">71.7021484375</f>
        <v>71.7021484375</v>
      </c>
    </row>
    <row r="71" spans="1:5" x14ac:dyDescent="0.25">
      <c r="A71" s="1">
        <f>18486</f>
        <v>18486</v>
      </c>
      <c r="B71" s="1">
        <f t="shared" si="8"/>
        <v>0</v>
      </c>
      <c r="C71" s="1">
        <f>15431</f>
        <v>15431</v>
      </c>
      <c r="D71" s="1">
        <f t="shared" si="9"/>
        <v>73423</v>
      </c>
      <c r="E71" s="1">
        <f t="shared" si="10"/>
        <v>71.7021484375</v>
      </c>
    </row>
    <row r="72" spans="1:5" x14ac:dyDescent="0.25">
      <c r="A72" s="1">
        <f>18690</f>
        <v>18690</v>
      </c>
      <c r="B72" s="1">
        <f t="shared" si="8"/>
        <v>0</v>
      </c>
      <c r="C72" s="1">
        <f>15629</f>
        <v>15629</v>
      </c>
      <c r="D72" s="1">
        <f t="shared" si="9"/>
        <v>73423</v>
      </c>
      <c r="E72" s="1">
        <f t="shared" si="10"/>
        <v>71.7021484375</v>
      </c>
    </row>
    <row r="73" spans="1:5" x14ac:dyDescent="0.25">
      <c r="A73" s="1">
        <f>18904</f>
        <v>18904</v>
      </c>
      <c r="B73" s="1">
        <f t="shared" si="8"/>
        <v>0</v>
      </c>
      <c r="C73" s="1">
        <f>15831</f>
        <v>15831</v>
      </c>
      <c r="D73" s="1">
        <f t="shared" si="9"/>
        <v>73423</v>
      </c>
      <c r="E73" s="1">
        <f t="shared" si="10"/>
        <v>71.7021484375</v>
      </c>
    </row>
    <row r="74" spans="1:5" x14ac:dyDescent="0.25">
      <c r="A74" s="1">
        <f>19111</f>
        <v>19111</v>
      </c>
      <c r="B74" s="1">
        <f>3</f>
        <v>3</v>
      </c>
      <c r="C74" s="1">
        <f>16071</f>
        <v>16071</v>
      </c>
      <c r="D74" s="1">
        <f t="shared" si="9"/>
        <v>73423</v>
      </c>
      <c r="E74" s="1">
        <f t="shared" si="10"/>
        <v>71.7021484375</v>
      </c>
    </row>
    <row r="75" spans="1:5" x14ac:dyDescent="0.25">
      <c r="A75" s="1">
        <f>19358</f>
        <v>19358</v>
      </c>
      <c r="B75" s="1">
        <f>0</f>
        <v>0</v>
      </c>
      <c r="C75" s="1">
        <f>16226</f>
        <v>16226</v>
      </c>
      <c r="D75" s="1">
        <f t="shared" si="9"/>
        <v>73423</v>
      </c>
      <c r="E75" s="1">
        <f t="shared" si="10"/>
        <v>71.7021484375</v>
      </c>
    </row>
    <row r="76" spans="1:5" x14ac:dyDescent="0.25">
      <c r="A76" s="1">
        <f>19664</f>
        <v>19664</v>
      </c>
      <c r="B76" s="1">
        <f>2</f>
        <v>2</v>
      </c>
      <c r="C76" s="1">
        <f>16422</f>
        <v>16422</v>
      </c>
      <c r="D76" s="1">
        <f t="shared" si="9"/>
        <v>73423</v>
      </c>
      <c r="E76" s="1">
        <f t="shared" si="10"/>
        <v>71.7021484375</v>
      </c>
    </row>
    <row r="77" spans="1:5" x14ac:dyDescent="0.25">
      <c r="A77" s="1">
        <f>19880</f>
        <v>19880</v>
      </c>
      <c r="B77" s="1">
        <f>3</f>
        <v>3</v>
      </c>
      <c r="C77" s="1">
        <f>16623</f>
        <v>16623</v>
      </c>
      <c r="D77" s="1">
        <f t="shared" si="9"/>
        <v>73423</v>
      </c>
      <c r="E77" s="1">
        <f t="shared" si="10"/>
        <v>71.7021484375</v>
      </c>
    </row>
    <row r="78" spans="1:5" x14ac:dyDescent="0.25">
      <c r="A78" s="1">
        <f>20094</f>
        <v>20094</v>
      </c>
      <c r="B78" s="1">
        <f>0</f>
        <v>0</v>
      </c>
      <c r="C78" s="1">
        <f>16831</f>
        <v>16831</v>
      </c>
      <c r="D78" s="1">
        <f>90369</f>
        <v>90369</v>
      </c>
      <c r="E78" s="1">
        <f>88.2509765625</f>
        <v>88.2509765625</v>
      </c>
    </row>
    <row r="79" spans="1:5" x14ac:dyDescent="0.25">
      <c r="A79" s="1">
        <f>20329</f>
        <v>20329</v>
      </c>
      <c r="B79" s="1">
        <f>0</f>
        <v>0</v>
      </c>
      <c r="C79" s="1">
        <f>17038</f>
        <v>17038</v>
      </c>
      <c r="D79" s="1">
        <f>90623</f>
        <v>90623</v>
      </c>
      <c r="E79" s="1">
        <f>88.4990234375</f>
        <v>88.4990234375</v>
      </c>
    </row>
    <row r="80" spans="1:5" x14ac:dyDescent="0.25">
      <c r="A80" s="1">
        <f>20548</f>
        <v>20548</v>
      </c>
      <c r="B80" s="1">
        <f>3</f>
        <v>3</v>
      </c>
      <c r="C80" s="1">
        <f>17176</f>
        <v>17176</v>
      </c>
      <c r="D80" s="1">
        <f>90623</f>
        <v>90623</v>
      </c>
      <c r="E80" s="1">
        <f>88.4990234375</f>
        <v>88.4990234375</v>
      </c>
    </row>
    <row r="81" spans="1:5" x14ac:dyDescent="0.25">
      <c r="A81" s="1">
        <f>20785</f>
        <v>20785</v>
      </c>
      <c r="B81" s="1">
        <f>0</f>
        <v>0</v>
      </c>
      <c r="C81" s="1">
        <f>17383</f>
        <v>17383</v>
      </c>
      <c r="D81" s="1">
        <f>90623</f>
        <v>90623</v>
      </c>
      <c r="E81" s="1">
        <f>88.4990234375</f>
        <v>88.4990234375</v>
      </c>
    </row>
    <row r="82" spans="1:5" x14ac:dyDescent="0.25">
      <c r="A82" s="1">
        <f>21073</f>
        <v>21073</v>
      </c>
      <c r="B82" s="1">
        <f>15</f>
        <v>15</v>
      </c>
      <c r="C82" s="1">
        <f>17587</f>
        <v>17587</v>
      </c>
      <c r="D82" s="1">
        <f>90623</f>
        <v>90623</v>
      </c>
      <c r="E82" s="1">
        <f>88.4990234375</f>
        <v>88.4990234375</v>
      </c>
    </row>
    <row r="83" spans="1:5" x14ac:dyDescent="0.25">
      <c r="A83" s="1">
        <f>21337</f>
        <v>21337</v>
      </c>
      <c r="B83" s="1">
        <f>0</f>
        <v>0</v>
      </c>
      <c r="C83" s="1">
        <f>17788</f>
        <v>17788</v>
      </c>
      <c r="D83" s="1">
        <f>90623</f>
        <v>90623</v>
      </c>
      <c r="E83" s="1">
        <f>88.4990234375</f>
        <v>88.4990234375</v>
      </c>
    </row>
    <row r="84" spans="1:5" x14ac:dyDescent="0.25">
      <c r="A84" s="1">
        <f>21582</f>
        <v>21582</v>
      </c>
      <c r="B84" s="1">
        <f>0</f>
        <v>0</v>
      </c>
      <c r="C84" s="1">
        <f>17972</f>
        <v>17972</v>
      </c>
      <c r="D84" s="1">
        <f>90627</f>
        <v>90627</v>
      </c>
      <c r="E84" s="1">
        <f>88.5029296875</f>
        <v>88.5029296875</v>
      </c>
    </row>
    <row r="85" spans="1:5" x14ac:dyDescent="0.25">
      <c r="A85" s="1">
        <f>21821</f>
        <v>21821</v>
      </c>
      <c r="B85" s="1">
        <f>0</f>
        <v>0</v>
      </c>
      <c r="C85" s="1">
        <f>18183</f>
        <v>18183</v>
      </c>
      <c r="D85" s="1">
        <f>73157</f>
        <v>73157</v>
      </c>
      <c r="E85" s="1">
        <f>71.4423828125</f>
        <v>71.4423828125</v>
      </c>
    </row>
    <row r="86" spans="1:5" x14ac:dyDescent="0.25">
      <c r="A86" s="1">
        <f>22063</f>
        <v>22063</v>
      </c>
      <c r="B86" s="1">
        <f>0</f>
        <v>0</v>
      </c>
      <c r="C86" s="1">
        <f>18404</f>
        <v>18404</v>
      </c>
      <c r="D86" s="1">
        <f>73161</f>
        <v>73161</v>
      </c>
      <c r="E86" s="1">
        <f>71.4462890625</f>
        <v>71.4462890625</v>
      </c>
    </row>
    <row r="87" spans="1:5" x14ac:dyDescent="0.25">
      <c r="A87" s="1">
        <f>22351</f>
        <v>22351</v>
      </c>
      <c r="B87" s="1">
        <f>0</f>
        <v>0</v>
      </c>
      <c r="C87" s="1">
        <f>18605</f>
        <v>18605</v>
      </c>
      <c r="D87" s="1">
        <f>89833</f>
        <v>89833</v>
      </c>
      <c r="E87" s="1">
        <f>87.7275390625</f>
        <v>87.7275390625</v>
      </c>
    </row>
    <row r="88" spans="1:5" x14ac:dyDescent="0.25">
      <c r="A88" s="1">
        <f>22594</f>
        <v>22594</v>
      </c>
      <c r="B88" s="1">
        <f>3</f>
        <v>3</v>
      </c>
      <c r="C88" s="1">
        <f>18828</f>
        <v>18828</v>
      </c>
      <c r="D88" s="1">
        <f>89831</f>
        <v>89831</v>
      </c>
      <c r="E88" s="1">
        <f>87.7255859375</f>
        <v>87.7255859375</v>
      </c>
    </row>
    <row r="89" spans="1:5" x14ac:dyDescent="0.25">
      <c r="A89" s="1">
        <f>22817</f>
        <v>22817</v>
      </c>
      <c r="B89" s="1">
        <f>2</f>
        <v>2</v>
      </c>
      <c r="C89" s="1">
        <f>19018</f>
        <v>19018</v>
      </c>
      <c r="D89" s="1">
        <f>89831</f>
        <v>89831</v>
      </c>
      <c r="E89" s="1">
        <f>87.7255859375</f>
        <v>87.7255859375</v>
      </c>
    </row>
    <row r="90" spans="1:5" x14ac:dyDescent="0.25">
      <c r="A90" s="1">
        <f>23065</f>
        <v>23065</v>
      </c>
      <c r="B90" s="1">
        <f>0</f>
        <v>0</v>
      </c>
      <c r="C90" s="1">
        <f>19236</f>
        <v>19236</v>
      </c>
      <c r="D90" s="1">
        <f>89869</f>
        <v>89869</v>
      </c>
      <c r="E90" s="1">
        <f>87.7626953125</f>
        <v>87.7626953125</v>
      </c>
    </row>
    <row r="91" spans="1:5" x14ac:dyDescent="0.25">
      <c r="A91" s="1">
        <f>23320</f>
        <v>23320</v>
      </c>
      <c r="B91" s="1">
        <f>0</f>
        <v>0</v>
      </c>
      <c r="C91" s="1">
        <f>19416</f>
        <v>19416</v>
      </c>
      <c r="D91" s="1">
        <f>89869</f>
        <v>89869</v>
      </c>
      <c r="E91" s="1">
        <f>87.7626953125</f>
        <v>87.7626953125</v>
      </c>
    </row>
    <row r="92" spans="1:5" x14ac:dyDescent="0.25">
      <c r="A92" s="1">
        <f>23554</f>
        <v>23554</v>
      </c>
      <c r="B92" s="1">
        <f>0</f>
        <v>0</v>
      </c>
      <c r="C92" s="1">
        <f>19593</f>
        <v>19593</v>
      </c>
      <c r="D92" s="1">
        <f>89869</f>
        <v>89869</v>
      </c>
      <c r="E92" s="1">
        <f>87.7626953125</f>
        <v>87.7626953125</v>
      </c>
    </row>
    <row r="93" spans="1:5" x14ac:dyDescent="0.25">
      <c r="A93" s="1">
        <f>23778</f>
        <v>23778</v>
      </c>
      <c r="B93" s="1">
        <f>0</f>
        <v>0</v>
      </c>
      <c r="C93" s="1">
        <f>19821</f>
        <v>19821</v>
      </c>
      <c r="D93" s="1">
        <f>89905</f>
        <v>89905</v>
      </c>
      <c r="E93" s="1">
        <f>87.7978515625</f>
        <v>87.7978515625</v>
      </c>
    </row>
    <row r="94" spans="1:5" x14ac:dyDescent="0.25">
      <c r="A94" s="1">
        <f>24095</f>
        <v>24095</v>
      </c>
      <c r="B94" s="1">
        <f>5</f>
        <v>5</v>
      </c>
      <c r="C94" s="1">
        <f>20042</f>
        <v>20042</v>
      </c>
      <c r="D94" s="1">
        <f>89971</f>
        <v>89971</v>
      </c>
      <c r="E94" s="1">
        <f>87.8623046875</f>
        <v>87.8623046875</v>
      </c>
    </row>
    <row r="95" spans="1:5" x14ac:dyDescent="0.25">
      <c r="A95" s="1">
        <f>24306</f>
        <v>24306</v>
      </c>
      <c r="B95" s="1">
        <f t="shared" ref="B95:B105" si="11">0</f>
        <v>0</v>
      </c>
      <c r="C95" s="1">
        <f>20227</f>
        <v>20227</v>
      </c>
      <c r="D95" s="1">
        <f>89981</f>
        <v>89981</v>
      </c>
      <c r="E95" s="1">
        <f>87.8720703125</f>
        <v>87.8720703125</v>
      </c>
    </row>
    <row r="96" spans="1:5" x14ac:dyDescent="0.25">
      <c r="A96" s="1">
        <f>24534</f>
        <v>24534</v>
      </c>
      <c r="B96" s="1">
        <f t="shared" si="11"/>
        <v>0</v>
      </c>
      <c r="C96" s="1">
        <f>20426</f>
        <v>20426</v>
      </c>
      <c r="D96" s="1">
        <f>89981</f>
        <v>89981</v>
      </c>
      <c r="E96" s="1">
        <f>87.8720703125</f>
        <v>87.8720703125</v>
      </c>
    </row>
    <row r="97" spans="1:5" x14ac:dyDescent="0.25">
      <c r="A97" s="1">
        <f>24789</f>
        <v>24789</v>
      </c>
      <c r="B97" s="1">
        <f t="shared" si="11"/>
        <v>0</v>
      </c>
      <c r="C97" s="1">
        <f>20632</f>
        <v>20632</v>
      </c>
      <c r="D97" s="1">
        <f>89981</f>
        <v>89981</v>
      </c>
      <c r="E97" s="1">
        <f>87.8720703125</f>
        <v>87.8720703125</v>
      </c>
    </row>
    <row r="98" spans="1:5" x14ac:dyDescent="0.25">
      <c r="A98" s="1">
        <f>25071</f>
        <v>25071</v>
      </c>
      <c r="B98" s="1">
        <f t="shared" si="11"/>
        <v>0</v>
      </c>
      <c r="C98" s="1">
        <f>20793</f>
        <v>20793</v>
      </c>
      <c r="D98" s="1">
        <f>89973</f>
        <v>89973</v>
      </c>
      <c r="E98" s="1">
        <f>87.8642578125</f>
        <v>87.8642578125</v>
      </c>
    </row>
    <row r="99" spans="1:5" x14ac:dyDescent="0.25">
      <c r="A99" s="1">
        <f>25278</f>
        <v>25278</v>
      </c>
      <c r="B99" s="1">
        <f t="shared" si="11"/>
        <v>0</v>
      </c>
      <c r="C99" s="1">
        <f>21043</f>
        <v>21043</v>
      </c>
      <c r="D99" s="1">
        <f>90116</f>
        <v>90116</v>
      </c>
      <c r="E99" s="1">
        <f>88.00390625</f>
        <v>88.00390625</v>
      </c>
    </row>
    <row r="100" spans="1:5" x14ac:dyDescent="0.25">
      <c r="A100" s="1">
        <f>25510</f>
        <v>25510</v>
      </c>
      <c r="B100" s="1">
        <f t="shared" si="11"/>
        <v>0</v>
      </c>
      <c r="C100" s="1">
        <f>21283</f>
        <v>21283</v>
      </c>
      <c r="D100" s="1">
        <f t="shared" ref="D100:D106" si="12">90214</f>
        <v>90214</v>
      </c>
      <c r="E100" s="1">
        <f t="shared" ref="E100:E106" si="13">88.099609375</f>
        <v>88.099609375</v>
      </c>
    </row>
    <row r="101" spans="1:5" x14ac:dyDescent="0.25">
      <c r="A101" s="1">
        <f>25768</f>
        <v>25768</v>
      </c>
      <c r="B101" s="1">
        <f t="shared" si="11"/>
        <v>0</v>
      </c>
      <c r="C101" s="1">
        <f>21509</f>
        <v>21509</v>
      </c>
      <c r="D101" s="1">
        <f t="shared" si="12"/>
        <v>90214</v>
      </c>
      <c r="E101" s="1">
        <f t="shared" si="13"/>
        <v>88.099609375</v>
      </c>
    </row>
    <row r="102" spans="1:5" x14ac:dyDescent="0.25">
      <c r="A102" s="1">
        <f>26023</f>
        <v>26023</v>
      </c>
      <c r="B102" s="1">
        <f t="shared" si="11"/>
        <v>0</v>
      </c>
      <c r="C102" s="1">
        <f>21727</f>
        <v>21727</v>
      </c>
      <c r="D102" s="1">
        <f t="shared" si="12"/>
        <v>90214</v>
      </c>
      <c r="E102" s="1">
        <f t="shared" si="13"/>
        <v>88.099609375</v>
      </c>
    </row>
    <row r="103" spans="1:5" x14ac:dyDescent="0.25">
      <c r="A103" s="1">
        <f>26260</f>
        <v>26260</v>
      </c>
      <c r="B103" s="1">
        <f t="shared" si="11"/>
        <v>0</v>
      </c>
      <c r="C103" s="1">
        <f>21916</f>
        <v>21916</v>
      </c>
      <c r="D103" s="1">
        <f t="shared" si="12"/>
        <v>90214</v>
      </c>
      <c r="E103" s="1">
        <f t="shared" si="13"/>
        <v>88.099609375</v>
      </c>
    </row>
    <row r="104" spans="1:5" x14ac:dyDescent="0.25">
      <c r="A104" s="1">
        <f>26470</f>
        <v>26470</v>
      </c>
      <c r="B104" s="1">
        <f t="shared" si="11"/>
        <v>0</v>
      </c>
      <c r="C104" s="1">
        <f>22133</f>
        <v>22133</v>
      </c>
      <c r="D104" s="1">
        <f t="shared" si="12"/>
        <v>90214</v>
      </c>
      <c r="E104" s="1">
        <f t="shared" si="13"/>
        <v>88.099609375</v>
      </c>
    </row>
    <row r="105" spans="1:5" x14ac:dyDescent="0.25">
      <c r="A105" s="1">
        <f>26689</f>
        <v>26689</v>
      </c>
      <c r="B105" s="1">
        <f t="shared" si="11"/>
        <v>0</v>
      </c>
      <c r="C105" s="1">
        <f>22306</f>
        <v>22306</v>
      </c>
      <c r="D105" s="1">
        <f t="shared" si="12"/>
        <v>90214</v>
      </c>
      <c r="E105" s="1">
        <f t="shared" si="13"/>
        <v>88.099609375</v>
      </c>
    </row>
    <row r="106" spans="1:5" x14ac:dyDescent="0.25">
      <c r="A106" s="1">
        <f>26944</f>
        <v>26944</v>
      </c>
      <c r="B106" s="1">
        <f>3</f>
        <v>3</v>
      </c>
      <c r="C106" s="1">
        <f>22487</f>
        <v>22487</v>
      </c>
      <c r="D106" s="1">
        <f t="shared" si="12"/>
        <v>90214</v>
      </c>
      <c r="E106" s="1">
        <f t="shared" si="13"/>
        <v>88.099609375</v>
      </c>
    </row>
    <row r="107" spans="1:5" x14ac:dyDescent="0.25">
      <c r="A107" s="1">
        <f>27232</f>
        <v>27232</v>
      </c>
      <c r="B107" s="1">
        <f>2</f>
        <v>2</v>
      </c>
      <c r="C107" s="1">
        <f>22692</f>
        <v>22692</v>
      </c>
      <c r="D107" s="1">
        <f>90324</f>
        <v>90324</v>
      </c>
      <c r="E107" s="1">
        <f>88.20703125</f>
        <v>88.20703125</v>
      </c>
    </row>
    <row r="108" spans="1:5" x14ac:dyDescent="0.25">
      <c r="A108" s="1">
        <f>27506</f>
        <v>27506</v>
      </c>
      <c r="B108" s="1">
        <f>5</f>
        <v>5</v>
      </c>
      <c r="C108" s="1">
        <f>22903</f>
        <v>22903</v>
      </c>
      <c r="D108" s="1">
        <f>90338</f>
        <v>90338</v>
      </c>
      <c r="E108" s="1">
        <f>88.220703125</f>
        <v>88.220703125</v>
      </c>
    </row>
    <row r="109" spans="1:5" x14ac:dyDescent="0.25">
      <c r="A109" s="1">
        <f>27756</f>
        <v>27756</v>
      </c>
      <c r="B109" s="1">
        <f t="shared" ref="B109:B118" si="14">0</f>
        <v>0</v>
      </c>
      <c r="C109" s="1">
        <f>23053</f>
        <v>23053</v>
      </c>
      <c r="D109" s="1">
        <f>90338</f>
        <v>90338</v>
      </c>
      <c r="E109" s="1">
        <f>88.220703125</f>
        <v>88.220703125</v>
      </c>
    </row>
    <row r="110" spans="1:5" x14ac:dyDescent="0.25">
      <c r="A110" s="1">
        <f>28007</f>
        <v>28007</v>
      </c>
      <c r="B110" s="1">
        <f t="shared" si="14"/>
        <v>0</v>
      </c>
      <c r="C110" s="1">
        <f>23262</f>
        <v>23262</v>
      </c>
      <c r="D110" s="1">
        <f>90338</f>
        <v>90338</v>
      </c>
      <c r="E110" s="1">
        <f>88.220703125</f>
        <v>88.220703125</v>
      </c>
    </row>
    <row r="111" spans="1:5" x14ac:dyDescent="0.25">
      <c r="A111" s="1">
        <f>28242</f>
        <v>28242</v>
      </c>
      <c r="B111" s="1">
        <f t="shared" si="14"/>
        <v>0</v>
      </c>
      <c r="C111" s="1">
        <f>23458</f>
        <v>23458</v>
      </c>
      <c r="D111" s="1">
        <f>90338</f>
        <v>90338</v>
      </c>
      <c r="E111" s="1">
        <f>88.220703125</f>
        <v>88.220703125</v>
      </c>
    </row>
    <row r="112" spans="1:5" x14ac:dyDescent="0.25">
      <c r="A112" s="1">
        <f>28449</f>
        <v>28449</v>
      </c>
      <c r="B112" s="1">
        <f t="shared" si="14"/>
        <v>0</v>
      </c>
      <c r="C112" s="1">
        <f>23656</f>
        <v>23656</v>
      </c>
      <c r="D112" s="1">
        <f>90338</f>
        <v>90338</v>
      </c>
      <c r="E112" s="1">
        <f>88.220703125</f>
        <v>88.220703125</v>
      </c>
    </row>
    <row r="113" spans="1:5" x14ac:dyDescent="0.25">
      <c r="A113" s="1">
        <f>28672</f>
        <v>28672</v>
      </c>
      <c r="B113" s="1">
        <f t="shared" si="14"/>
        <v>0</v>
      </c>
      <c r="C113" s="1">
        <f>23856</f>
        <v>23856</v>
      </c>
      <c r="D113" s="1">
        <f>90342</f>
        <v>90342</v>
      </c>
      <c r="E113" s="1">
        <f>88.224609375</f>
        <v>88.224609375</v>
      </c>
    </row>
    <row r="114" spans="1:5" x14ac:dyDescent="0.25">
      <c r="A114" s="1">
        <f>28868</f>
        <v>28868</v>
      </c>
      <c r="B114" s="1">
        <f t="shared" si="14"/>
        <v>0</v>
      </c>
      <c r="C114" s="1">
        <f>24054</f>
        <v>24054</v>
      </c>
      <c r="D114" s="1">
        <f>74434</f>
        <v>74434</v>
      </c>
      <c r="E114" s="1">
        <f>72.689453125</f>
        <v>72.689453125</v>
      </c>
    </row>
    <row r="115" spans="1:5" x14ac:dyDescent="0.25">
      <c r="A115" s="1">
        <f>29062</f>
        <v>29062</v>
      </c>
      <c r="B115" s="1">
        <f t="shared" si="14"/>
        <v>0</v>
      </c>
      <c r="C115" s="1">
        <f>24228</f>
        <v>24228</v>
      </c>
      <c r="D115" s="1">
        <f t="shared" ref="D115:D124" si="15">91116</f>
        <v>91116</v>
      </c>
      <c r="E115" s="1">
        <f t="shared" ref="E115:E124" si="16">88.98046875</f>
        <v>88.98046875</v>
      </c>
    </row>
    <row r="116" spans="1:5" x14ac:dyDescent="0.25">
      <c r="A116" s="1">
        <f>29287</f>
        <v>29287</v>
      </c>
      <c r="B116" s="1">
        <f t="shared" si="14"/>
        <v>0</v>
      </c>
      <c r="C116" s="1">
        <f>24413</f>
        <v>24413</v>
      </c>
      <c r="D116" s="1">
        <f t="shared" si="15"/>
        <v>91116</v>
      </c>
      <c r="E116" s="1">
        <f t="shared" si="16"/>
        <v>88.98046875</v>
      </c>
    </row>
    <row r="117" spans="1:5" x14ac:dyDescent="0.25">
      <c r="A117" s="1">
        <f>29506</f>
        <v>29506</v>
      </c>
      <c r="B117" s="1">
        <f t="shared" si="14"/>
        <v>0</v>
      </c>
      <c r="C117" s="1">
        <f>24614</f>
        <v>24614</v>
      </c>
      <c r="D117" s="1">
        <f t="shared" si="15"/>
        <v>91116</v>
      </c>
      <c r="E117" s="1">
        <f t="shared" si="16"/>
        <v>88.98046875</v>
      </c>
    </row>
    <row r="118" spans="1:5" x14ac:dyDescent="0.25">
      <c r="A118" s="1">
        <f>29762</f>
        <v>29762</v>
      </c>
      <c r="B118" s="1">
        <f t="shared" si="14"/>
        <v>0</v>
      </c>
      <c r="C118" s="1">
        <f>24755</f>
        <v>24755</v>
      </c>
      <c r="D118" s="1">
        <f t="shared" si="15"/>
        <v>91116</v>
      </c>
      <c r="E118" s="1">
        <f t="shared" si="16"/>
        <v>88.98046875</v>
      </c>
    </row>
    <row r="119" spans="1:5" x14ac:dyDescent="0.25">
      <c r="A119" s="1">
        <f>30070</f>
        <v>30070</v>
      </c>
      <c r="B119" s="1">
        <f>2</f>
        <v>2</v>
      </c>
      <c r="C119" s="1">
        <f>24980</f>
        <v>24980</v>
      </c>
      <c r="D119" s="1">
        <f t="shared" si="15"/>
        <v>91116</v>
      </c>
      <c r="E119" s="1">
        <f t="shared" si="16"/>
        <v>88.98046875</v>
      </c>
    </row>
    <row r="120" spans="1:5" x14ac:dyDescent="0.25">
      <c r="A120" s="1">
        <f>30278</f>
        <v>30278</v>
      </c>
      <c r="B120" s="1">
        <f>0</f>
        <v>0</v>
      </c>
      <c r="C120" s="1">
        <f>25199</f>
        <v>25199</v>
      </c>
      <c r="D120" s="1">
        <f t="shared" si="15"/>
        <v>91116</v>
      </c>
      <c r="E120" s="1">
        <f t="shared" si="16"/>
        <v>88.98046875</v>
      </c>
    </row>
    <row r="121" spans="1:5" x14ac:dyDescent="0.25">
      <c r="A121" s="1">
        <f>30510</f>
        <v>30510</v>
      </c>
      <c r="B121" s="1">
        <f>0</f>
        <v>0</v>
      </c>
      <c r="C121" s="1">
        <f>25392</f>
        <v>25392</v>
      </c>
      <c r="D121" s="1">
        <f t="shared" si="15"/>
        <v>91116</v>
      </c>
      <c r="E121" s="1">
        <f t="shared" si="16"/>
        <v>88.98046875</v>
      </c>
    </row>
    <row r="122" spans="1:5" x14ac:dyDescent="0.25">
      <c r="A122" s="1">
        <f>30760</f>
        <v>30760</v>
      </c>
      <c r="B122" s="1">
        <f>0</f>
        <v>0</v>
      </c>
      <c r="C122" s="1">
        <f>25589</f>
        <v>25589</v>
      </c>
      <c r="D122" s="1">
        <f t="shared" si="15"/>
        <v>91116</v>
      </c>
      <c r="E122" s="1">
        <f t="shared" si="16"/>
        <v>88.98046875</v>
      </c>
    </row>
    <row r="123" spans="1:5" x14ac:dyDescent="0.25">
      <c r="A123" s="1">
        <f>30984</f>
        <v>30984</v>
      </c>
      <c r="B123" s="1">
        <f>0</f>
        <v>0</v>
      </c>
      <c r="C123" s="1">
        <f>25723</f>
        <v>25723</v>
      </c>
      <c r="D123" s="1">
        <f t="shared" si="15"/>
        <v>91116</v>
      </c>
      <c r="E123" s="1">
        <f t="shared" si="16"/>
        <v>88.98046875</v>
      </c>
    </row>
    <row r="124" spans="1:5" x14ac:dyDescent="0.25">
      <c r="A124" s="1">
        <f>31260</f>
        <v>31260</v>
      </c>
      <c r="B124" s="1">
        <f>0</f>
        <v>0</v>
      </c>
      <c r="C124" s="1">
        <f>25939</f>
        <v>25939</v>
      </c>
      <c r="D124" s="1">
        <f t="shared" si="15"/>
        <v>91116</v>
      </c>
      <c r="E124" s="1">
        <f t="shared" si="16"/>
        <v>88.98046875</v>
      </c>
    </row>
    <row r="125" spans="1:5" x14ac:dyDescent="0.25">
      <c r="A125" s="1">
        <f>31474</f>
        <v>31474</v>
      </c>
      <c r="B125" s="1">
        <f>0</f>
        <v>0</v>
      </c>
      <c r="C125" s="1">
        <f>26181</f>
        <v>26181</v>
      </c>
      <c r="D125" s="1">
        <f>88860</f>
        <v>88860</v>
      </c>
      <c r="E125" s="1">
        <f>86.77734375</f>
        <v>86.77734375</v>
      </c>
    </row>
    <row r="126" spans="1:5" x14ac:dyDescent="0.25">
      <c r="A126" s="1">
        <f>31672</f>
        <v>31672</v>
      </c>
      <c r="B126" s="1">
        <f>0</f>
        <v>0</v>
      </c>
      <c r="C126" s="1">
        <f>26383</f>
        <v>26383</v>
      </c>
      <c r="D126" s="1">
        <f>88860</f>
        <v>88860</v>
      </c>
      <c r="E126" s="1">
        <f>86.77734375</f>
        <v>86.77734375</v>
      </c>
    </row>
    <row r="127" spans="1:5" x14ac:dyDescent="0.25">
      <c r="A127" s="1">
        <f>31922</f>
        <v>31922</v>
      </c>
      <c r="B127" s="1">
        <f>6</f>
        <v>6</v>
      </c>
      <c r="C127" s="1">
        <f>26568</f>
        <v>26568</v>
      </c>
      <c r="D127" s="1">
        <f>88860</f>
        <v>88860</v>
      </c>
      <c r="E127" s="1">
        <f>86.77734375</f>
        <v>86.77734375</v>
      </c>
    </row>
    <row r="128" spans="1:5" x14ac:dyDescent="0.25">
      <c r="A128" s="1">
        <f>32136</f>
        <v>32136</v>
      </c>
      <c r="B128" s="1">
        <f>0</f>
        <v>0</v>
      </c>
      <c r="C128" s="1">
        <f>26788</f>
        <v>26788</v>
      </c>
      <c r="D128" s="1">
        <f>88860</f>
        <v>88860</v>
      </c>
      <c r="E128" s="1">
        <f>86.77734375</f>
        <v>86.77734375</v>
      </c>
    </row>
    <row r="129" spans="1:5" x14ac:dyDescent="0.25">
      <c r="A129" s="1">
        <f>32364</f>
        <v>32364</v>
      </c>
      <c r="B129" s="1">
        <f>0</f>
        <v>0</v>
      </c>
      <c r="C129" s="1">
        <f>26979</f>
        <v>26979</v>
      </c>
      <c r="D129" s="1">
        <f>89134</f>
        <v>89134</v>
      </c>
      <c r="E129" s="1">
        <f>87.044921875</f>
        <v>87.044921875</v>
      </c>
    </row>
    <row r="130" spans="1:5" x14ac:dyDescent="0.25">
      <c r="A130" s="1">
        <f>32638</f>
        <v>32638</v>
      </c>
      <c r="B130" s="1">
        <f>10</f>
        <v>10</v>
      </c>
      <c r="C130" s="1">
        <f>27168</f>
        <v>27168</v>
      </c>
      <c r="D130" s="1">
        <f>89244</f>
        <v>89244</v>
      </c>
      <c r="E130" s="1">
        <f>87.15234375</f>
        <v>87.15234375</v>
      </c>
    </row>
    <row r="131" spans="1:5" x14ac:dyDescent="0.25">
      <c r="A131" s="1">
        <f>32879</f>
        <v>32879</v>
      </c>
      <c r="B131" s="1">
        <f>0</f>
        <v>0</v>
      </c>
      <c r="C131" s="1">
        <f>27394</f>
        <v>27394</v>
      </c>
      <c r="D131" s="1">
        <f>89288</f>
        <v>89288</v>
      </c>
      <c r="E131" s="1">
        <f>87.1953125</f>
        <v>87.1953125</v>
      </c>
    </row>
    <row r="132" spans="1:5" x14ac:dyDescent="0.25">
      <c r="A132" s="1">
        <f>33138</f>
        <v>33138</v>
      </c>
      <c r="B132" s="1">
        <f>3</f>
        <v>3</v>
      </c>
      <c r="C132" s="1">
        <f>27608</f>
        <v>27608</v>
      </c>
      <c r="D132" s="1">
        <f t="shared" ref="D132:D144" si="17">89328</f>
        <v>89328</v>
      </c>
      <c r="E132" s="1">
        <f t="shared" ref="E132:E144" si="18">87.234375</f>
        <v>87.234375</v>
      </c>
    </row>
    <row r="133" spans="1:5" x14ac:dyDescent="0.25">
      <c r="A133" s="1">
        <f>33370</f>
        <v>33370</v>
      </c>
      <c r="B133" s="1">
        <f>0</f>
        <v>0</v>
      </c>
      <c r="C133" s="1">
        <f>27816</f>
        <v>27816</v>
      </c>
      <c r="D133" s="1">
        <f t="shared" si="17"/>
        <v>89328</v>
      </c>
      <c r="E133" s="1">
        <f t="shared" si="18"/>
        <v>87.234375</v>
      </c>
    </row>
    <row r="134" spans="1:5" x14ac:dyDescent="0.25">
      <c r="A134" s="1">
        <f>33582</f>
        <v>33582</v>
      </c>
      <c r="B134" s="1">
        <f>0</f>
        <v>0</v>
      </c>
      <c r="C134" s="1">
        <f>27992</f>
        <v>27992</v>
      </c>
      <c r="D134" s="1">
        <f t="shared" si="17"/>
        <v>89328</v>
      </c>
      <c r="E134" s="1">
        <f t="shared" si="18"/>
        <v>87.234375</v>
      </c>
    </row>
    <row r="135" spans="1:5" x14ac:dyDescent="0.25">
      <c r="A135" s="1">
        <f>33780</f>
        <v>33780</v>
      </c>
      <c r="B135" s="1">
        <f>0</f>
        <v>0</v>
      </c>
      <c r="C135" s="1">
        <f>28187</f>
        <v>28187</v>
      </c>
      <c r="D135" s="1">
        <f t="shared" si="17"/>
        <v>89328</v>
      </c>
      <c r="E135" s="1">
        <f t="shared" si="18"/>
        <v>87.234375</v>
      </c>
    </row>
    <row r="136" spans="1:5" x14ac:dyDescent="0.25">
      <c r="A136" s="1">
        <f>33999</f>
        <v>33999</v>
      </c>
      <c r="B136" s="1">
        <f>0</f>
        <v>0</v>
      </c>
      <c r="C136" s="1">
        <f>28382</f>
        <v>28382</v>
      </c>
      <c r="D136" s="1">
        <f t="shared" si="17"/>
        <v>89328</v>
      </c>
      <c r="E136" s="1">
        <f t="shared" si="18"/>
        <v>87.234375</v>
      </c>
    </row>
    <row r="137" spans="1:5" x14ac:dyDescent="0.25">
      <c r="A137" s="1">
        <f>34224</f>
        <v>34224</v>
      </c>
      <c r="B137" s="1">
        <f>0</f>
        <v>0</v>
      </c>
      <c r="C137" s="1">
        <f>28570</f>
        <v>28570</v>
      </c>
      <c r="D137" s="1">
        <f t="shared" si="17"/>
        <v>89328</v>
      </c>
      <c r="E137" s="1">
        <f t="shared" si="18"/>
        <v>87.234375</v>
      </c>
    </row>
    <row r="138" spans="1:5" x14ac:dyDescent="0.25">
      <c r="A138" s="1">
        <f>34480</f>
        <v>34480</v>
      </c>
      <c r="B138" s="1">
        <f>2</f>
        <v>2</v>
      </c>
      <c r="C138" s="1">
        <f>28778</f>
        <v>28778</v>
      </c>
      <c r="D138" s="1">
        <f t="shared" si="17"/>
        <v>89328</v>
      </c>
      <c r="E138" s="1">
        <f t="shared" si="18"/>
        <v>87.234375</v>
      </c>
    </row>
    <row r="139" spans="1:5" x14ac:dyDescent="0.25">
      <c r="A139" s="1">
        <f>34703</f>
        <v>34703</v>
      </c>
      <c r="B139" s="1">
        <f>0</f>
        <v>0</v>
      </c>
      <c r="C139" s="1">
        <f>28984</f>
        <v>28984</v>
      </c>
      <c r="D139" s="1">
        <f t="shared" si="17"/>
        <v>89328</v>
      </c>
      <c r="E139" s="1">
        <f t="shared" si="18"/>
        <v>87.234375</v>
      </c>
    </row>
    <row r="140" spans="1:5" x14ac:dyDescent="0.25">
      <c r="A140" s="1">
        <f>34905</f>
        <v>34905</v>
      </c>
      <c r="B140" s="1">
        <f>0</f>
        <v>0</v>
      </c>
      <c r="C140" s="1">
        <f>29196</f>
        <v>29196</v>
      </c>
      <c r="D140" s="1">
        <f t="shared" si="17"/>
        <v>89328</v>
      </c>
      <c r="E140" s="1">
        <f t="shared" si="18"/>
        <v>87.234375</v>
      </c>
    </row>
    <row r="141" spans="1:5" x14ac:dyDescent="0.25">
      <c r="C141" s="1">
        <f>29384</f>
        <v>29384</v>
      </c>
      <c r="D141" s="1">
        <f t="shared" si="17"/>
        <v>89328</v>
      </c>
      <c r="E141" s="1">
        <f t="shared" si="18"/>
        <v>87.234375</v>
      </c>
    </row>
    <row r="142" spans="1:5" x14ac:dyDescent="0.25">
      <c r="C142" s="1">
        <f>29583</f>
        <v>29583</v>
      </c>
      <c r="D142" s="1">
        <f t="shared" si="17"/>
        <v>89328</v>
      </c>
      <c r="E142" s="1">
        <f t="shared" si="18"/>
        <v>87.234375</v>
      </c>
    </row>
    <row r="143" spans="1:5" x14ac:dyDescent="0.25">
      <c r="C143" s="1">
        <f>29745</f>
        <v>29745</v>
      </c>
      <c r="D143" s="1">
        <f t="shared" si="17"/>
        <v>89328</v>
      </c>
      <c r="E143" s="1">
        <f t="shared" si="18"/>
        <v>87.234375</v>
      </c>
    </row>
    <row r="144" spans="1:5" x14ac:dyDescent="0.25">
      <c r="C144" s="1">
        <f>29958</f>
        <v>29958</v>
      </c>
      <c r="D144" s="1">
        <f t="shared" si="17"/>
        <v>89328</v>
      </c>
      <c r="E144" s="1">
        <f t="shared" si="18"/>
        <v>87.234375</v>
      </c>
    </row>
    <row r="145" spans="3:5" x14ac:dyDescent="0.25">
      <c r="C145" s="1">
        <f>30176</f>
        <v>30176</v>
      </c>
      <c r="D145" s="1">
        <f>72622</f>
        <v>72622</v>
      </c>
      <c r="E145" s="1">
        <f>70.919921875</f>
        <v>70.919921875</v>
      </c>
    </row>
    <row r="146" spans="3:5" x14ac:dyDescent="0.25">
      <c r="C146" s="1">
        <f>30359</f>
        <v>30359</v>
      </c>
      <c r="D146" s="1">
        <f t="shared" ref="D146:D153" si="19">72706</f>
        <v>72706</v>
      </c>
      <c r="E146" s="1">
        <f t="shared" ref="E146:E153" si="20">71.001953125</f>
        <v>71.001953125</v>
      </c>
    </row>
    <row r="147" spans="3:5" x14ac:dyDescent="0.25">
      <c r="C147" s="1">
        <f>30508</f>
        <v>30508</v>
      </c>
      <c r="D147" s="1">
        <f t="shared" si="19"/>
        <v>72706</v>
      </c>
      <c r="E147" s="1">
        <f t="shared" si="20"/>
        <v>71.001953125</v>
      </c>
    </row>
    <row r="148" spans="3:5" x14ac:dyDescent="0.25">
      <c r="C148" s="1">
        <f>30678</f>
        <v>30678</v>
      </c>
      <c r="D148" s="1">
        <f t="shared" si="19"/>
        <v>72706</v>
      </c>
      <c r="E148" s="1">
        <f t="shared" si="20"/>
        <v>71.001953125</v>
      </c>
    </row>
    <row r="149" spans="3:5" x14ac:dyDescent="0.25">
      <c r="C149" s="1">
        <f>30856</f>
        <v>30856</v>
      </c>
      <c r="D149" s="1">
        <f t="shared" si="19"/>
        <v>72706</v>
      </c>
      <c r="E149" s="1">
        <f t="shared" si="20"/>
        <v>71.001953125</v>
      </c>
    </row>
    <row r="150" spans="3:5" x14ac:dyDescent="0.25">
      <c r="C150" s="1">
        <f>31034</f>
        <v>31034</v>
      </c>
      <c r="D150" s="1">
        <f t="shared" si="19"/>
        <v>72706</v>
      </c>
      <c r="E150" s="1">
        <f t="shared" si="20"/>
        <v>71.001953125</v>
      </c>
    </row>
    <row r="151" spans="3:5" x14ac:dyDescent="0.25">
      <c r="C151" s="1">
        <f>31212</f>
        <v>31212</v>
      </c>
      <c r="D151" s="1">
        <f t="shared" si="19"/>
        <v>72706</v>
      </c>
      <c r="E151" s="1">
        <f t="shared" si="20"/>
        <v>71.001953125</v>
      </c>
    </row>
    <row r="152" spans="3:5" x14ac:dyDescent="0.25">
      <c r="C152" s="1">
        <f>31399</f>
        <v>31399</v>
      </c>
      <c r="D152" s="1">
        <f t="shared" si="19"/>
        <v>72706</v>
      </c>
      <c r="E152" s="1">
        <f t="shared" si="20"/>
        <v>71.001953125</v>
      </c>
    </row>
    <row r="153" spans="3:5" x14ac:dyDescent="0.25">
      <c r="C153" s="1">
        <f>31601</f>
        <v>31601</v>
      </c>
      <c r="D153" s="1">
        <f t="shared" si="19"/>
        <v>72706</v>
      </c>
      <c r="E153" s="1">
        <f t="shared" si="20"/>
        <v>71.001953125</v>
      </c>
    </row>
    <row r="154" spans="3:5" x14ac:dyDescent="0.25">
      <c r="C154" s="1">
        <f>31823</f>
        <v>31823</v>
      </c>
      <c r="D154" s="1">
        <f>89404</f>
        <v>89404</v>
      </c>
      <c r="E154" s="1">
        <f>87.30859375</f>
        <v>87.30859375</v>
      </c>
    </row>
    <row r="155" spans="3:5" x14ac:dyDescent="0.25">
      <c r="C155" s="1">
        <f>32037</f>
        <v>32037</v>
      </c>
      <c r="D155" s="1">
        <f>89466</f>
        <v>89466</v>
      </c>
      <c r="E155" s="1">
        <f>87.369140625</f>
        <v>87.369140625</v>
      </c>
    </row>
    <row r="156" spans="3:5" x14ac:dyDescent="0.25">
      <c r="C156" s="1">
        <f>32237</f>
        <v>32237</v>
      </c>
      <c r="D156" s="1">
        <f>89472</f>
        <v>89472</v>
      </c>
      <c r="E156" s="1">
        <f>87.375</f>
        <v>87.375</v>
      </c>
    </row>
    <row r="157" spans="3:5" x14ac:dyDescent="0.25">
      <c r="C157" s="1">
        <f>32420</f>
        <v>32420</v>
      </c>
      <c r="D157" s="1">
        <f>89472</f>
        <v>89472</v>
      </c>
      <c r="E157" s="1">
        <f>87.375</f>
        <v>87.375</v>
      </c>
    </row>
    <row r="158" spans="3:5" x14ac:dyDescent="0.25">
      <c r="C158" s="1">
        <f>32617</f>
        <v>32617</v>
      </c>
      <c r="D158" s="1">
        <f>89472</f>
        <v>89472</v>
      </c>
      <c r="E158" s="1">
        <f>87.375</f>
        <v>87.375</v>
      </c>
    </row>
    <row r="159" spans="3:5" x14ac:dyDescent="0.25">
      <c r="C159" s="1">
        <f>32818</f>
        <v>32818</v>
      </c>
      <c r="D159" s="1">
        <f>72540</f>
        <v>72540</v>
      </c>
      <c r="E159" s="1">
        <f>70.83984375</f>
        <v>70.83984375</v>
      </c>
    </row>
    <row r="160" spans="3:5" x14ac:dyDescent="0.25">
      <c r="C160" s="1">
        <f>33070</f>
        <v>33070</v>
      </c>
      <c r="D160" s="1">
        <f>72540</f>
        <v>72540</v>
      </c>
      <c r="E160" s="1">
        <f>70.83984375</f>
        <v>70.83984375</v>
      </c>
    </row>
    <row r="161" spans="3:5" x14ac:dyDescent="0.25">
      <c r="C161" s="1">
        <f>33284</f>
        <v>33284</v>
      </c>
      <c r="D161" s="1">
        <f>89248</f>
        <v>89248</v>
      </c>
      <c r="E161" s="1">
        <f>87.15625</f>
        <v>87.15625</v>
      </c>
    </row>
    <row r="162" spans="3:5" x14ac:dyDescent="0.25">
      <c r="C162" s="1">
        <f>33474</f>
        <v>33474</v>
      </c>
      <c r="D162" s="1">
        <f>89248</f>
        <v>89248</v>
      </c>
      <c r="E162" s="1">
        <f>87.15625</f>
        <v>87.15625</v>
      </c>
    </row>
    <row r="163" spans="3:5" x14ac:dyDescent="0.25">
      <c r="C163" s="1">
        <f>33689</f>
        <v>33689</v>
      </c>
      <c r="D163" s="1">
        <f>89248</f>
        <v>89248</v>
      </c>
      <c r="E163" s="1">
        <f>87.15625</f>
        <v>87.15625</v>
      </c>
    </row>
    <row r="164" spans="3:5" x14ac:dyDescent="0.25">
      <c r="C164" s="1">
        <f>33878</f>
        <v>33878</v>
      </c>
      <c r="D164" s="1">
        <f>89280</f>
        <v>89280</v>
      </c>
      <c r="E164" s="1">
        <f>87.1875</f>
        <v>87.1875</v>
      </c>
    </row>
    <row r="165" spans="3:5" x14ac:dyDescent="0.25">
      <c r="C165" s="1">
        <f>34068</f>
        <v>34068</v>
      </c>
      <c r="D165" s="1">
        <f>89280</f>
        <v>89280</v>
      </c>
      <c r="E165" s="1">
        <f>87.1875</f>
        <v>87.1875</v>
      </c>
    </row>
    <row r="166" spans="3:5" x14ac:dyDescent="0.25">
      <c r="C166" s="1">
        <f>34204</f>
        <v>34204</v>
      </c>
      <c r="D166" s="1">
        <f>89292</f>
        <v>89292</v>
      </c>
      <c r="E166" s="1">
        <f>87.19921875</f>
        <v>87.19921875</v>
      </c>
    </row>
    <row r="167" spans="3:5" x14ac:dyDescent="0.25">
      <c r="C167" s="1">
        <f>34422</f>
        <v>34422</v>
      </c>
      <c r="D167" s="1">
        <f>89352</f>
        <v>89352</v>
      </c>
      <c r="E167" s="1">
        <f>87.2578125</f>
        <v>87.2578125</v>
      </c>
    </row>
    <row r="168" spans="3:5" x14ac:dyDescent="0.25">
      <c r="C168" s="1">
        <f>34624</f>
        <v>34624</v>
      </c>
      <c r="D168" s="1">
        <f>89378</f>
        <v>89378</v>
      </c>
      <c r="E168" s="1">
        <f>87.283203125</f>
        <v>87.283203125</v>
      </c>
    </row>
    <row r="169" spans="3:5" x14ac:dyDescent="0.25">
      <c r="C169" s="1">
        <f>34836</f>
        <v>34836</v>
      </c>
      <c r="D169" s="1">
        <f>89386</f>
        <v>89386</v>
      </c>
      <c r="E169" s="1">
        <f>87.291015625</f>
        <v>87.291015625</v>
      </c>
    </row>
    <row r="170" spans="3:5" x14ac:dyDescent="0.25">
      <c r="C170" s="1">
        <f>34983</f>
        <v>34983</v>
      </c>
      <c r="D170" s="1">
        <f>89386</f>
        <v>89386</v>
      </c>
      <c r="E170" s="1">
        <f>87.291015625</f>
        <v>87.291015625</v>
      </c>
    </row>
    <row r="171" spans="3:5" x14ac:dyDescent="0.25">
      <c r="C171" s="1">
        <f>35115</f>
        <v>35115</v>
      </c>
      <c r="D171" s="1">
        <f>89386</f>
        <v>89386</v>
      </c>
      <c r="E171" s="1">
        <f>87.291015625</f>
        <v>87.291015625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2016-01-08T15:46:45Z</cp:lastPrinted>
  <dcterms:created xsi:type="dcterms:W3CDTF">2016-01-08T15:46:45Z</dcterms:created>
  <dcterms:modified xsi:type="dcterms:W3CDTF">2016-01-10T10:20:15Z</dcterms:modified>
</cp:coreProperties>
</file>