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<sst xmlns="http://schemas.openxmlformats.org/spreadsheetml/2006/main" count="8" uniqueCount="8">
  <si>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</si>
  <si>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</si>
  <si>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</si>
  <si>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</si>
  <si>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(139x)</t>
  </si>
  <si>
    <t>AVERAGE TIME BETWEEN MEM TIMESTAMPS (ms) (141x)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</si>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</sst>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Sheet1!$A$2:$A$140</c:f>
              <c:numCache/>
            </c:numRef>
          </c:cat>
          <c:val>
            <c:numRef>
              <c:f>Sheet1!$B$2:$B$140</c:f>
              <c:numCache/>
            </c:numRef>
          </c:val>
          <c:smooth val="0"/>
        </c:ser>
        <c:marker val="1"/>
        <c:axId val="785271142"/>
        <c:axId val="500230084"/>
      </c:lineChart>
      <c:catAx>
        <c:axId val="7852711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00230084"/>
        <c:crosses val="autoZero"/>
        <c:auto val="1"/>
        <c:lblOffset val="100"/>
        <c:tickLblSkip val="1"/>
        <c:tickMarkSkip val="1"/>
        <c:noMultiLvlLbl val="0"/>
      </c:catAx>
      <c:valAx>
        <c:axId val="50023008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8527114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Sheet1!$C$2:$C$142</c:f>
              <c:numCache/>
            </c:numRef>
          </c:cat>
          <c:val>
            <c:numRef>
              <c:f>Sheet1!$E$2:$E$142</c:f>
              <c:numCache/>
            </c:numRef>
          </c:val>
          <c:smooth val="0"/>
        </c:ser>
        <c:marker val="1"/>
        <c:axId val="2023026843"/>
        <c:axId val="1028145537"/>
      </c:lineChart>
      <c:catAx>
        <c:axId val="202302684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28145537"/>
        <c:crosses val="autoZero"/>
        <c:auto val="1"/>
        <c:lblOffset val="100"/>
        <c:tickLblSkip val="1"/>
        <c:tickMarkSkip val="1"/>
        <c:noMultiLvlLbl val="0"/>
      </c:catAx>
      <c:valAx>
        <c:axId val="102814553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2302684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1306</f>
        <v>1306</v>
      </c>
      <c r="B2" s="21">
        <f>10</f>
        <v>10</v>
      </c>
      <c r="C2" s="21">
        <f>1306</f>
        <v>1306</v>
      </c>
      <c r="D2" s="21">
        <f>4607</f>
        <v>4607</v>
      </c>
      <c r="E2" s="21">
        <f>4.4990234375</f>
        <v>4.4990234375</v>
      </c>
      <c r="G2" s="21">
        <f>246</f>
        <v>246</v>
      </c>
    </row>
    <row r="3">
      <c r="A3" s="21">
        <f>1595</f>
        <v>1595</v>
      </c>
      <c r="B3" s="21">
        <f>28</f>
        <v>28</v>
      </c>
      <c r="C3" s="21">
        <f>1506</f>
        <v>1506</v>
      </c>
      <c r="D3" s="21">
        <f>14926</f>
        <v>14926</v>
      </c>
      <c r="E3" s="21">
        <f>14.576171875</f>
        <v>14.576171875</v>
      </c>
    </row>
    <row r="4">
      <c r="A4" s="21">
        <f>1811</f>
        <v>1811</v>
      </c>
      <c r="B4" s="21">
        <f>21</f>
        <v>21</v>
      </c>
      <c r="C4" s="21">
        <f>1755</f>
        <v>1755</v>
      </c>
      <c r="D4" s="21">
        <f>95115</f>
        <v>95115</v>
      </c>
      <c r="E4" s="21">
        <f>92.8857421875</f>
        <v>92.8857421875</v>
      </c>
      <c r="G4" s="21" t="s">
        <v>5</v>
      </c>
    </row>
    <row r="5">
      <c r="A5" s="21">
        <f>2039</f>
        <v>2039</v>
      </c>
      <c r="B5" s="21">
        <f>25</f>
        <v>25</v>
      </c>
      <c r="C5" s="21">
        <f>1962</f>
        <v>1962</v>
      </c>
      <c r="D5" s="21">
        <f>100879</f>
        <v>100879</v>
      </c>
      <c r="E5" s="21">
        <f>98.5146484375</f>
        <v>98.5146484375</v>
      </c>
      <c r="G5" s="21">
        <f>244</f>
        <v>244</v>
      </c>
    </row>
    <row r="6">
      <c r="A6" s="21">
        <f>2308</f>
        <v>2308</v>
      </c>
      <c r="B6" s="21">
        <f>22</f>
        <v>22</v>
      </c>
      <c r="C6" s="21">
        <f>2225</f>
        <v>2225</v>
      </c>
      <c r="D6" s="21">
        <f>113848</f>
        <v>113848</v>
      </c>
      <c r="E6" s="21">
        <f>111.1796875</f>
        <v>111.1796875</v>
      </c>
    </row>
    <row r="7">
      <c r="A7" s="21">
        <f>2553</f>
        <v>2553</v>
      </c>
      <c r="B7" s="21">
        <f>21</f>
        <v>21</v>
      </c>
      <c r="C7" s="21">
        <f>2449</f>
        <v>2449</v>
      </c>
      <c r="D7" s="21">
        <f>107516</f>
        <v>107516</v>
      </c>
      <c r="E7" s="21">
        <f>104.99609375</f>
        <v>104.99609375</v>
      </c>
    </row>
    <row r="8">
      <c r="A8" s="21">
        <f>2823</f>
        <v>2823</v>
      </c>
      <c r="B8" s="21">
        <f>26</f>
        <v>26</v>
      </c>
      <c r="C8" s="21">
        <f>2671</f>
        <v>2671</v>
      </c>
      <c r="D8" s="21">
        <f>109563</f>
        <v>109563</v>
      </c>
      <c r="E8" s="21">
        <f>106.9951171875</f>
        <v>106.9951171875</v>
      </c>
    </row>
    <row r="9">
      <c r="A9" s="21">
        <f>3094</f>
        <v>3094</v>
      </c>
      <c r="B9" s="21">
        <f>18</f>
        <v>18</v>
      </c>
      <c r="C9" s="21">
        <f>2908</f>
        <v>2908</v>
      </c>
      <c r="D9" s="21">
        <f>111143</f>
        <v>111143</v>
      </c>
      <c r="E9" s="21">
        <f>108.5380859375</f>
        <v>108.5380859375</v>
      </c>
    </row>
    <row r="10">
      <c r="A10" s="21">
        <f>3368</f>
        <v>3368</v>
      </c>
      <c r="B10" s="21">
        <f>21</f>
        <v>21</v>
      </c>
      <c r="C10" s="21">
        <f>3107</f>
        <v>3107</v>
      </c>
      <c r="D10" s="21">
        <f>114725</f>
        <v>114725</v>
      </c>
      <c r="E10" s="21">
        <f>112.0361328125</f>
        <v>112.0361328125</v>
      </c>
    </row>
    <row r="11">
      <c r="A11" s="21">
        <f>3601</f>
        <v>3601</v>
      </c>
      <c r="B11" s="21">
        <f>19</f>
        <v>19</v>
      </c>
      <c r="C11" s="21">
        <f>3317</f>
        <v>3317</v>
      </c>
      <c r="D11" s="21">
        <f>116229</f>
        <v>116229</v>
      </c>
      <c r="E11" s="21">
        <f>113.5048828125</f>
        <v>113.5048828125</v>
      </c>
    </row>
    <row r="12">
      <c r="A12" s="21">
        <f>3809</f>
        <v>3809</v>
      </c>
      <c r="B12" s="21">
        <f>34</f>
        <v>34</v>
      </c>
      <c r="C12" s="21">
        <f>3530</f>
        <v>3530</v>
      </c>
      <c r="D12" s="21">
        <f>117777</f>
        <v>117777</v>
      </c>
      <c r="E12" s="21">
        <f>115.0166015625</f>
        <v>115.0166015625</v>
      </c>
      <c r="H12" s="21" t="s">
        <v>6</v>
      </c>
      <c r="I12" s="21" t="s">
        <v>7</v>
      </c>
      <c r="J12" s="21" t="s">
        <v>8</v>
      </c>
    </row>
    <row r="13">
      <c r="A13" s="21">
        <f>4035</f>
        <v>4035</v>
      </c>
      <c r="B13" s="21">
        <f t="shared" ref="B13:B20" si="0">0</f>
        <v>0</v>
      </c>
      <c r="C13" s="21">
        <f>3772</f>
        <v>3772</v>
      </c>
      <c r="D13" s="21">
        <f>120617</f>
        <v>120617</v>
      </c>
      <c r="E13" s="21">
        <f>117.7900390625</f>
        <v>117.7900390625</v>
      </c>
      <c r="H13" s="21">
        <f>AVERAGE(E15:E22)</f>
        <v>161.11328125</v>
      </c>
      <c r="I13" s="21">
        <f>MAX(E2:E142)</f>
        <v>190.2373046875</v>
      </c>
      <c r="J13" s="21">
        <v>176</v>
      </c>
    </row>
    <row r="14">
      <c r="A14" s="21">
        <f>4332</f>
        <v>4332</v>
      </c>
      <c r="B14" s="21">
        <f t="shared" si="0"/>
        <v>0</v>
      </c>
      <c r="C14" s="21">
        <f>3989</f>
        <v>3989</v>
      </c>
      <c r="D14" s="21">
        <f>164973</f>
        <v>164973</v>
      </c>
      <c r="E14" s="21">
        <f>161.1064453125</f>
        <v>161.1064453125</v>
      </c>
    </row>
    <row r="15">
      <c r="A15" s="21">
        <f>4586</f>
        <v>4586</v>
      </c>
      <c r="B15" s="21">
        <f t="shared" si="0"/>
        <v>0</v>
      </c>
      <c r="C15" s="21">
        <f>4300</f>
        <v>4300</v>
      </c>
      <c r="D15" s="21">
        <f>164973</f>
        <v>164973</v>
      </c>
      <c r="E15" s="21">
        <f>161.1064453125</f>
        <v>161.1064453125</v>
      </c>
    </row>
    <row r="16">
      <c r="A16" s="21">
        <f>4860</f>
        <v>4860</v>
      </c>
      <c r="B16" s="21">
        <f t="shared" si="0"/>
        <v>0</v>
      </c>
      <c r="C16" s="21">
        <f>4556</f>
        <v>4556</v>
      </c>
      <c r="D16" s="21">
        <f>164981</f>
        <v>164981</v>
      </c>
      <c r="E16" s="21">
        <f>161.1142578125</f>
        <v>161.1142578125</v>
      </c>
    </row>
    <row r="17">
      <c r="A17" s="21">
        <f>5127</f>
        <v>5127</v>
      </c>
      <c r="B17" s="21">
        <f t="shared" si="0"/>
        <v>0</v>
      </c>
      <c r="C17" s="21">
        <f>4821</f>
        <v>4821</v>
      </c>
      <c r="D17" s="21">
        <f>164981</f>
        <v>164981</v>
      </c>
      <c r="E17" s="21">
        <f>161.1142578125</f>
        <v>161.1142578125</v>
      </c>
    </row>
    <row r="18">
      <c r="A18" s="21">
        <f>5405</f>
        <v>5405</v>
      </c>
      <c r="B18" s="21">
        <f t="shared" si="0"/>
        <v>0</v>
      </c>
      <c r="C18" s="21">
        <f>5087</f>
        <v>5087</v>
      </c>
      <c r="D18" s="21">
        <f>164981</f>
        <v>164981</v>
      </c>
      <c r="E18" s="21">
        <f>161.1142578125</f>
        <v>161.1142578125</v>
      </c>
    </row>
    <row r="19">
      <c r="A19" s="21">
        <f>5684</f>
        <v>5684</v>
      </c>
      <c r="B19" s="21">
        <f t="shared" si="0"/>
        <v>0</v>
      </c>
      <c r="C19" s="21">
        <f>5321</f>
        <v>5321</v>
      </c>
      <c r="D19" s="21">
        <f>164981</f>
        <v>164981</v>
      </c>
      <c r="E19" s="21">
        <f>161.1142578125</f>
        <v>161.1142578125</v>
      </c>
    </row>
    <row r="20">
      <c r="A20" s="21">
        <f>5978</f>
        <v>5978</v>
      </c>
      <c r="B20" s="21">
        <f t="shared" si="0"/>
        <v>0</v>
      </c>
      <c r="C20" s="21">
        <f>5595</f>
        <v>5595</v>
      </c>
      <c r="D20" s="21">
        <f>164981</f>
        <v>164981</v>
      </c>
      <c r="E20" s="21">
        <f>161.1142578125</f>
        <v>161.1142578125</v>
      </c>
    </row>
    <row r="21">
      <c r="A21" s="21">
        <f>6263</f>
        <v>6263</v>
      </c>
      <c r="B21" s="21">
        <f>10</f>
        <v>10</v>
      </c>
      <c r="C21" s="21">
        <f>5872</f>
        <v>5872</v>
      </c>
      <c r="D21" s="21">
        <f>164981</f>
        <v>164981</v>
      </c>
      <c r="E21" s="21">
        <f>161.1142578125</f>
        <v>161.1142578125</v>
      </c>
    </row>
    <row r="22">
      <c r="A22" s="21">
        <f>6539</f>
        <v>6539</v>
      </c>
      <c r="B22" s="21">
        <f>0</f>
        <v>0</v>
      </c>
      <c r="C22" s="21">
        <f>6204</f>
        <v>6204</v>
      </c>
      <c r="D22" s="21">
        <f>164981</f>
        <v>164981</v>
      </c>
      <c r="E22" s="21">
        <f>161.1142578125</f>
        <v>161.1142578125</v>
      </c>
    </row>
    <row r="23">
      <c r="A23" s="21">
        <f>6785</f>
        <v>6785</v>
      </c>
      <c r="B23" s="21">
        <f>21</f>
        <v>21</v>
      </c>
      <c r="C23" s="21">
        <f>6485</f>
        <v>6485</v>
      </c>
      <c r="D23" s="21">
        <f>165720</f>
        <v>165720</v>
      </c>
      <c r="E23" s="21">
        <f>161.8359375</f>
        <v>161.8359375</v>
      </c>
    </row>
    <row r="24">
      <c r="A24" s="21">
        <f>7007</f>
        <v>7007</v>
      </c>
      <c r="B24" s="21">
        <f>24</f>
        <v>24</v>
      </c>
      <c r="C24" s="21">
        <f>6750</f>
        <v>6750</v>
      </c>
      <c r="D24" s="21">
        <f>166897</f>
        <v>166897</v>
      </c>
      <c r="E24" s="21">
        <f>162.9853515625</f>
        <v>162.9853515625</v>
      </c>
    </row>
    <row r="25">
      <c r="A25" s="21">
        <f>7233</f>
        <v>7233</v>
      </c>
      <c r="B25" s="21">
        <f>22</f>
        <v>22</v>
      </c>
      <c r="C25" s="21">
        <f>6970</f>
        <v>6970</v>
      </c>
      <c r="D25" s="21">
        <f>168321</f>
        <v>168321</v>
      </c>
      <c r="E25" s="21">
        <f>164.3759765625</f>
        <v>164.3759765625</v>
      </c>
    </row>
    <row r="26">
      <c r="A26" s="21">
        <f>7478</f>
        <v>7478</v>
      </c>
      <c r="B26" s="21">
        <f>21</f>
        <v>21</v>
      </c>
      <c r="C26" s="21">
        <f>7217</f>
        <v>7217</v>
      </c>
      <c r="D26" s="21">
        <f>169265</f>
        <v>169265</v>
      </c>
      <c r="E26" s="21">
        <f>165.2978515625</f>
        <v>165.2978515625</v>
      </c>
    </row>
    <row r="27">
      <c r="A27" s="21">
        <f>7720</f>
        <v>7720</v>
      </c>
      <c r="B27" s="21">
        <f>25</f>
        <v>25</v>
      </c>
      <c r="C27" s="21">
        <f>7436</f>
        <v>7436</v>
      </c>
      <c r="D27" s="21">
        <f>170897</f>
        <v>170897</v>
      </c>
      <c r="E27" s="21">
        <f>166.8916015625</f>
        <v>166.8916015625</v>
      </c>
    </row>
    <row r="28">
      <c r="A28" s="21">
        <f>7947</f>
        <v>7947</v>
      </c>
      <c r="B28" s="21">
        <f>39</f>
        <v>39</v>
      </c>
      <c r="C28" s="21">
        <f>7679</f>
        <v>7679</v>
      </c>
      <c r="D28" s="21">
        <f>172581</f>
        <v>172581</v>
      </c>
      <c r="E28" s="21">
        <f>168.5361328125</f>
        <v>168.5361328125</v>
      </c>
    </row>
    <row r="29">
      <c r="A29" s="21">
        <f>8200</f>
        <v>8200</v>
      </c>
      <c r="B29" s="21">
        <f>23</f>
        <v>23</v>
      </c>
      <c r="C29" s="21">
        <f>7921</f>
        <v>7921</v>
      </c>
      <c r="D29" s="21">
        <f>174262</f>
        <v>174262</v>
      </c>
      <c r="E29" s="21">
        <f>170.177734375</f>
        <v>170.177734375</v>
      </c>
    </row>
    <row r="30">
      <c r="A30" s="21">
        <f>8444</f>
        <v>8444</v>
      </c>
      <c r="B30" s="21">
        <f>0</f>
        <v>0</v>
      </c>
      <c r="C30" s="21">
        <f>8164</f>
        <v>8164</v>
      </c>
      <c r="D30" s="21">
        <f>194803</f>
        <v>194803</v>
      </c>
      <c r="E30" s="21">
        <f>190.2373046875</f>
        <v>190.2373046875</v>
      </c>
    </row>
    <row r="31">
      <c r="A31" s="21">
        <f>8698</f>
        <v>8698</v>
      </c>
      <c r="B31" s="21">
        <f>3</f>
        <v>3</v>
      </c>
      <c r="C31" s="21">
        <f>8409</f>
        <v>8409</v>
      </c>
      <c r="D31" s="21">
        <f>185449</f>
        <v>185449</v>
      </c>
      <c r="E31" s="21">
        <f>181.1025390625</f>
        <v>181.1025390625</v>
      </c>
    </row>
    <row r="32">
      <c r="A32" s="21">
        <f>8949</f>
        <v>8949</v>
      </c>
      <c r="B32" s="21">
        <f>3</f>
        <v>3</v>
      </c>
      <c r="C32" s="21">
        <f>8670</f>
        <v>8670</v>
      </c>
      <c r="D32" s="21">
        <f>185485</f>
        <v>185485</v>
      </c>
      <c r="E32" s="21">
        <f>181.1376953125</f>
        <v>181.1376953125</v>
      </c>
    </row>
    <row r="33">
      <c r="A33" s="21">
        <f>9244</f>
        <v>9244</v>
      </c>
      <c r="B33" s="21">
        <f>3</f>
        <v>3</v>
      </c>
      <c r="C33" s="21">
        <f>8921</f>
        <v>8921</v>
      </c>
      <c r="D33" s="21">
        <f>185485</f>
        <v>185485</v>
      </c>
      <c r="E33" s="21">
        <f>181.1376953125</f>
        <v>181.1376953125</v>
      </c>
    </row>
    <row r="34">
      <c r="A34" s="21">
        <f>9517</f>
        <v>9517</v>
      </c>
      <c r="B34" s="21">
        <f>3</f>
        <v>3</v>
      </c>
      <c r="C34" s="21">
        <f>9182</f>
        <v>9182</v>
      </c>
      <c r="D34" s="21">
        <f>185477</f>
        <v>185477</v>
      </c>
      <c r="E34" s="21">
        <f>181.1298828125</f>
        <v>181.1298828125</v>
      </c>
    </row>
    <row r="35">
      <c r="A35" s="21">
        <f>9786</f>
        <v>9786</v>
      </c>
      <c r="B35" s="21">
        <f>9</f>
        <v>9</v>
      </c>
      <c r="C35" s="21">
        <f>9447</f>
        <v>9447</v>
      </c>
      <c r="D35" s="21">
        <f>185477</f>
        <v>185477</v>
      </c>
      <c r="E35" s="21">
        <f>181.1298828125</f>
        <v>181.1298828125</v>
      </c>
    </row>
    <row r="36">
      <c r="A36" s="21">
        <f>10064</f>
        <v>10064</v>
      </c>
      <c r="B36" s="21">
        <f>21</f>
        <v>21</v>
      </c>
      <c r="C36" s="21">
        <f>9758</f>
        <v>9758</v>
      </c>
      <c r="D36" s="21">
        <f>185469</f>
        <v>185469</v>
      </c>
      <c r="E36" s="21">
        <f>181.1220703125</f>
        <v>181.1220703125</v>
      </c>
    </row>
    <row r="37">
      <c r="A37" s="21">
        <f>10334</f>
        <v>10334</v>
      </c>
      <c r="B37" s="21">
        <f>31</f>
        <v>31</v>
      </c>
      <c r="C37" s="21">
        <f>9988</f>
        <v>9988</v>
      </c>
      <c r="D37" s="21">
        <f>185469</f>
        <v>185469</v>
      </c>
      <c r="E37" s="21">
        <f>181.1220703125</f>
        <v>181.1220703125</v>
      </c>
    </row>
    <row r="38">
      <c r="A38" s="21">
        <f>10584</f>
        <v>10584</v>
      </c>
      <c r="B38" s="21">
        <f>2</f>
        <v>2</v>
      </c>
      <c r="C38" s="21">
        <f>10233</f>
        <v>10233</v>
      </c>
      <c r="D38" s="21">
        <f>186526</f>
        <v>186526</v>
      </c>
      <c r="E38" s="21">
        <f>182.154296875</f>
        <v>182.154296875</v>
      </c>
    </row>
    <row r="39">
      <c r="A39" s="21">
        <f>10783</f>
        <v>10783</v>
      </c>
      <c r="B39" s="21">
        <f>0</f>
        <v>0</v>
      </c>
      <c r="C39" s="21">
        <f>10487</f>
        <v>10487</v>
      </c>
      <c r="D39" s="21">
        <f>187262</f>
        <v>187262</v>
      </c>
      <c r="E39" s="21">
        <f>182.873046875</f>
        <v>182.873046875</v>
      </c>
    </row>
    <row r="40">
      <c r="A40" s="21">
        <f>11011</f>
        <v>11011</v>
      </c>
      <c r="B40" s="21">
        <f>0</f>
        <v>0</v>
      </c>
      <c r="C40" s="21">
        <f>10739</f>
        <v>10739</v>
      </c>
      <c r="D40" s="21">
        <f>187436</f>
        <v>187436</v>
      </c>
      <c r="E40" s="21">
        <f>183.04296875</f>
        <v>183.04296875</v>
      </c>
    </row>
    <row r="41">
      <c r="A41" s="21">
        <f>11279</f>
        <v>11279</v>
      </c>
      <c r="B41" s="21">
        <f>2</f>
        <v>2</v>
      </c>
      <c r="C41" s="21">
        <f>10990</f>
        <v>10990</v>
      </c>
      <c r="D41" s="21">
        <f>187436</f>
        <v>187436</v>
      </c>
      <c r="E41" s="21">
        <f>183.04296875</f>
        <v>183.04296875</v>
      </c>
    </row>
    <row r="42">
      <c r="A42" s="21">
        <f>11518</f>
        <v>11518</v>
      </c>
      <c r="B42" s="21">
        <f>0</f>
        <v>0</v>
      </c>
      <c r="C42" s="21">
        <f>11245</f>
        <v>11245</v>
      </c>
      <c r="D42" s="21">
        <f>187436</f>
        <v>187436</v>
      </c>
      <c r="E42" s="21">
        <f>183.04296875</f>
        <v>183.04296875</v>
      </c>
    </row>
    <row r="43">
      <c r="A43" s="21">
        <f>11780</f>
        <v>11780</v>
      </c>
      <c r="B43" s="21">
        <f>2</f>
        <v>2</v>
      </c>
      <c r="C43" s="21">
        <f>11479</f>
        <v>11479</v>
      </c>
      <c r="D43" s="21">
        <f>187436</f>
        <v>187436</v>
      </c>
      <c r="E43" s="21">
        <f>183.04296875</f>
        <v>183.04296875</v>
      </c>
    </row>
    <row r="44">
      <c r="A44" s="21">
        <f>12019</f>
        <v>12019</v>
      </c>
      <c r="B44" s="21">
        <f>0</f>
        <v>0</v>
      </c>
      <c r="C44" s="21">
        <f>11727</f>
        <v>11727</v>
      </c>
      <c r="D44" s="21">
        <f>187432</f>
        <v>187432</v>
      </c>
      <c r="E44" s="21">
        <f>183.0390625</f>
        <v>183.0390625</v>
      </c>
    </row>
    <row r="45">
      <c r="A45" s="21">
        <f>12287</f>
        <v>12287</v>
      </c>
      <c r="B45" s="21">
        <f>2</f>
        <v>2</v>
      </c>
      <c r="C45" s="21">
        <f>11967</f>
        <v>11967</v>
      </c>
      <c r="D45" s="21">
        <f>187432</f>
        <v>187432</v>
      </c>
      <c r="E45" s="21">
        <f>183.0390625</f>
        <v>183.0390625</v>
      </c>
    </row>
    <row r="46">
      <c r="A46" s="21">
        <f>12520</f>
        <v>12520</v>
      </c>
      <c r="B46" s="21">
        <f>0</f>
        <v>0</v>
      </c>
      <c r="C46" s="21">
        <f>12229</f>
        <v>12229</v>
      </c>
      <c r="D46" s="21">
        <f>187432</f>
        <v>187432</v>
      </c>
      <c r="E46" s="21">
        <f>183.0390625</f>
        <v>183.0390625</v>
      </c>
    </row>
    <row r="47">
      <c r="A47" s="21">
        <f>12784</f>
        <v>12784</v>
      </c>
      <c r="B47" s="21">
        <f>3</f>
        <v>3</v>
      </c>
      <c r="C47" s="21">
        <f>12487</f>
        <v>12487</v>
      </c>
      <c r="D47" s="21">
        <f>187384</f>
        <v>187384</v>
      </c>
      <c r="E47" s="21">
        <f>182.9921875</f>
        <v>182.9921875</v>
      </c>
    </row>
    <row r="48">
      <c r="A48" s="21">
        <f>13028</f>
        <v>13028</v>
      </c>
      <c r="B48" s="21">
        <f>3</f>
        <v>3</v>
      </c>
      <c r="C48" s="21">
        <f>12741</f>
        <v>12741</v>
      </c>
      <c r="D48" s="21">
        <f>187400</f>
        <v>187400</v>
      </c>
      <c r="E48" s="21">
        <f>183.0078125</f>
        <v>183.0078125</v>
      </c>
    </row>
    <row r="49">
      <c r="A49" s="21">
        <f>13289</f>
        <v>13289</v>
      </c>
      <c r="B49" s="21">
        <f>2</f>
        <v>2</v>
      </c>
      <c r="C49" s="21">
        <f>12985</f>
        <v>12985</v>
      </c>
      <c r="D49" s="21">
        <f>187400</f>
        <v>187400</v>
      </c>
      <c r="E49" s="21">
        <f>183.0078125</f>
        <v>183.0078125</v>
      </c>
    </row>
    <row r="50">
      <c r="A50" s="21">
        <f>13529</f>
        <v>13529</v>
      </c>
      <c r="B50" s="21">
        <f>3</f>
        <v>3</v>
      </c>
      <c r="C50" s="21">
        <f>13229</f>
        <v>13229</v>
      </c>
      <c r="D50" s="21">
        <f>187400</f>
        <v>187400</v>
      </c>
      <c r="E50" s="21">
        <f>183.0078125</f>
        <v>183.0078125</v>
      </c>
    </row>
    <row r="51">
      <c r="A51" s="21">
        <f>13780</f>
        <v>13780</v>
      </c>
      <c r="B51" s="21">
        <f>3</f>
        <v>3</v>
      </c>
      <c r="C51" s="21">
        <f>13472</f>
        <v>13472</v>
      </c>
      <c r="D51" s="21">
        <f>187396</f>
        <v>187396</v>
      </c>
      <c r="E51" s="21">
        <f>183.00390625</f>
        <v>183.00390625</v>
      </c>
    </row>
    <row r="52">
      <c r="A52" s="21">
        <f>14013</f>
        <v>14013</v>
      </c>
      <c r="B52" s="21">
        <f>3</f>
        <v>3</v>
      </c>
      <c r="C52" s="21">
        <f>13728</f>
        <v>13728</v>
      </c>
      <c r="D52" s="21">
        <f>187396</f>
        <v>187396</v>
      </c>
      <c r="E52" s="21">
        <f>183.00390625</f>
        <v>183.00390625</v>
      </c>
    </row>
    <row r="53">
      <c r="A53" s="21">
        <f>14262</f>
        <v>14262</v>
      </c>
      <c r="B53" s="21">
        <f>0</f>
        <v>0</v>
      </c>
      <c r="C53" s="21">
        <f>13967</f>
        <v>13967</v>
      </c>
      <c r="D53" s="21">
        <f>187376</f>
        <v>187376</v>
      </c>
      <c r="E53" s="21">
        <f>182.984375</f>
        <v>182.984375</v>
      </c>
    </row>
    <row r="54">
      <c r="A54" s="21">
        <f>14514</f>
        <v>14514</v>
      </c>
      <c r="B54" s="21">
        <f>3</f>
        <v>3</v>
      </c>
      <c r="C54" s="21">
        <f>14225</f>
        <v>14225</v>
      </c>
      <c r="D54" s="21">
        <f>187380</f>
        <v>187380</v>
      </c>
      <c r="E54" s="21">
        <f>182.98828125</f>
        <v>182.98828125</v>
      </c>
    </row>
    <row r="55">
      <c r="A55" s="21">
        <f>14792</f>
        <v>14792</v>
      </c>
      <c r="B55" s="21">
        <f>0</f>
        <v>0</v>
      </c>
      <c r="C55" s="21">
        <f>14488</f>
        <v>14488</v>
      </c>
      <c r="D55" s="21">
        <f>187384</f>
        <v>187384</v>
      </c>
      <c r="E55" s="21">
        <f>182.9921875</f>
        <v>182.9921875</v>
      </c>
    </row>
    <row r="56">
      <c r="A56" s="21">
        <f>15049</f>
        <v>15049</v>
      </c>
      <c r="B56" s="21">
        <f>3</f>
        <v>3</v>
      </c>
      <c r="C56" s="21">
        <f>14754</f>
        <v>14754</v>
      </c>
      <c r="D56" s="21">
        <f>187384</f>
        <v>187384</v>
      </c>
      <c r="E56" s="21">
        <f>182.9921875</f>
        <v>182.9921875</v>
      </c>
    </row>
    <row r="57">
      <c r="A57" s="21">
        <f>15316</f>
        <v>15316</v>
      </c>
      <c r="B57" s="21">
        <f>18</f>
        <v>18</v>
      </c>
      <c r="C57" s="21">
        <f>14986</f>
        <v>14986</v>
      </c>
      <c r="D57" s="21">
        <f>187384</f>
        <v>187384</v>
      </c>
      <c r="E57" s="21">
        <f>182.9921875</f>
        <v>182.9921875</v>
      </c>
    </row>
    <row r="58">
      <c r="A58" s="21">
        <f>15554</f>
        <v>15554</v>
      </c>
      <c r="B58" s="21">
        <f>34</f>
        <v>34</v>
      </c>
      <c r="C58" s="21">
        <f>15247</f>
        <v>15247</v>
      </c>
      <c r="D58" s="21">
        <f>187388</f>
        <v>187388</v>
      </c>
      <c r="E58" s="21">
        <f>182.99609375</f>
        <v>182.99609375</v>
      </c>
    </row>
    <row r="59">
      <c r="A59" s="21">
        <f>15817</f>
        <v>15817</v>
      </c>
      <c r="B59" s="21">
        <f>17</f>
        <v>17</v>
      </c>
      <c r="C59" s="21">
        <f>15498</f>
        <v>15498</v>
      </c>
      <c r="D59" s="21">
        <f>187410</f>
        <v>187410</v>
      </c>
      <c r="E59" s="21">
        <f>183.017578125</f>
        <v>183.017578125</v>
      </c>
    </row>
    <row r="60">
      <c r="A60" s="21">
        <f>16004</f>
        <v>16004</v>
      </c>
      <c r="B60" s="21">
        <f>4</f>
        <v>4</v>
      </c>
      <c r="C60" s="21">
        <f>15768</f>
        <v>15768</v>
      </c>
      <c r="D60" s="21">
        <f>188204</f>
        <v>188204</v>
      </c>
      <c r="E60" s="21">
        <f>183.79296875</f>
        <v>183.79296875</v>
      </c>
    </row>
    <row r="61">
      <c r="A61" s="21">
        <f>16241</f>
        <v>16241</v>
      </c>
      <c r="B61" s="21">
        <f>3</f>
        <v>3</v>
      </c>
      <c r="C61" s="21">
        <f>15967</f>
        <v>15967</v>
      </c>
      <c r="D61" s="21">
        <f>188538</f>
        <v>188538</v>
      </c>
      <c r="E61" s="21">
        <f>184.119140625</f>
        <v>184.119140625</v>
      </c>
    </row>
    <row r="62">
      <c r="A62" s="21">
        <f>16493</f>
        <v>16493</v>
      </c>
      <c r="B62" s="21">
        <f>0</f>
        <v>0</v>
      </c>
      <c r="C62" s="21">
        <f>16229</f>
        <v>16229</v>
      </c>
      <c r="D62" s="21">
        <f>188538</f>
        <v>188538</v>
      </c>
      <c r="E62" s="21">
        <f>184.119140625</f>
        <v>184.119140625</v>
      </c>
    </row>
    <row r="63">
      <c r="A63" s="21">
        <f>16763</f>
        <v>16763</v>
      </c>
      <c r="B63" s="21">
        <f>3</f>
        <v>3</v>
      </c>
      <c r="C63" s="21">
        <f>16476</f>
        <v>16476</v>
      </c>
      <c r="D63" s="21">
        <f>188538</f>
        <v>188538</v>
      </c>
      <c r="E63" s="21">
        <f>184.119140625</f>
        <v>184.119140625</v>
      </c>
    </row>
    <row r="64">
      <c r="A64" s="21">
        <f>17001</f>
        <v>17001</v>
      </c>
      <c r="B64" s="21">
        <f>3</f>
        <v>3</v>
      </c>
      <c r="C64" s="21">
        <f>16733</f>
        <v>16733</v>
      </c>
      <c r="D64" s="21">
        <f>188518</f>
        <v>188518</v>
      </c>
      <c r="E64" s="21">
        <f>184.099609375</f>
        <v>184.099609375</v>
      </c>
    </row>
    <row r="65">
      <c r="A65" s="21">
        <f>17268</f>
        <v>17268</v>
      </c>
      <c r="B65" s="21">
        <f>2</f>
        <v>2</v>
      </c>
      <c r="C65" s="21">
        <f>16967</f>
        <v>16967</v>
      </c>
      <c r="D65" s="21">
        <f>188526</f>
        <v>188526</v>
      </c>
      <c r="E65" s="21">
        <f>184.107421875</f>
        <v>184.107421875</v>
      </c>
    </row>
    <row r="66">
      <c r="A66" s="21">
        <f>17508</f>
        <v>17508</v>
      </c>
      <c r="B66" s="21">
        <f>3</f>
        <v>3</v>
      </c>
      <c r="C66" s="21">
        <f>17210</f>
        <v>17210</v>
      </c>
      <c r="D66" s="21">
        <f>188530</f>
        <v>188530</v>
      </c>
      <c r="E66" s="21">
        <f>184.111328125</f>
        <v>184.111328125</v>
      </c>
    </row>
    <row r="67">
      <c r="A67" s="21">
        <f>17757</f>
        <v>17757</v>
      </c>
      <c r="B67" s="21">
        <f>3</f>
        <v>3</v>
      </c>
      <c r="C67" s="21">
        <f>17479</f>
        <v>17479</v>
      </c>
      <c r="D67" s="21">
        <f>188530</f>
        <v>188530</v>
      </c>
      <c r="E67" s="21">
        <f>184.111328125</f>
        <v>184.111328125</v>
      </c>
    </row>
    <row r="68">
      <c r="A68" s="21">
        <f>18001</f>
        <v>18001</v>
      </c>
      <c r="B68" s="21">
        <f>3</f>
        <v>3</v>
      </c>
      <c r="C68" s="21">
        <f>17714</f>
        <v>17714</v>
      </c>
      <c r="D68" s="21">
        <f>188530</f>
        <v>188530</v>
      </c>
      <c r="E68" s="21">
        <f>184.111328125</f>
        <v>184.111328125</v>
      </c>
    </row>
    <row r="69">
      <c r="A69" s="21">
        <f>18254</f>
        <v>18254</v>
      </c>
      <c r="B69" s="21">
        <f>24</f>
        <v>24</v>
      </c>
      <c r="C69" s="21">
        <f>17967</f>
        <v>17967</v>
      </c>
      <c r="D69" s="21">
        <f>188530</f>
        <v>188530</v>
      </c>
      <c r="E69" s="21">
        <f>184.111328125</f>
        <v>184.111328125</v>
      </c>
    </row>
    <row r="70">
      <c r="A70" s="21">
        <f>18513</f>
        <v>18513</v>
      </c>
      <c r="B70" s="21">
        <f>15</f>
        <v>15</v>
      </c>
      <c r="C70" s="21">
        <f>18209</f>
        <v>18209</v>
      </c>
      <c r="D70" s="21">
        <f>188626</f>
        <v>188626</v>
      </c>
      <c r="E70" s="21">
        <f>184.205078125</f>
        <v>184.205078125</v>
      </c>
    </row>
    <row r="71">
      <c r="A71" s="21">
        <f>18738</f>
        <v>18738</v>
      </c>
      <c r="B71" s="21">
        <f>3</f>
        <v>3</v>
      </c>
      <c r="C71" s="21">
        <f>18447</f>
        <v>18447</v>
      </c>
      <c r="D71" s="21">
        <f>188814</f>
        <v>188814</v>
      </c>
      <c r="E71" s="21">
        <f>184.388671875</f>
        <v>184.388671875</v>
      </c>
    </row>
    <row r="72">
      <c r="A72" s="21">
        <f>18981</f>
        <v>18981</v>
      </c>
      <c r="B72" s="21">
        <f>3</f>
        <v>3</v>
      </c>
      <c r="C72" s="21">
        <f>18688</f>
        <v>18688</v>
      </c>
      <c r="D72" s="21">
        <f>189086</f>
        <v>189086</v>
      </c>
      <c r="E72" s="21">
        <f>184.654296875</f>
        <v>184.654296875</v>
      </c>
    </row>
    <row r="73">
      <c r="A73" s="21">
        <f>19220</f>
        <v>19220</v>
      </c>
      <c r="B73" s="21">
        <f>3</f>
        <v>3</v>
      </c>
      <c r="C73" s="21">
        <f>18958</f>
        <v>18958</v>
      </c>
      <c r="D73" s="21">
        <f>189126</f>
        <v>189126</v>
      </c>
      <c r="E73" s="21">
        <f>184.693359375</f>
        <v>184.693359375</v>
      </c>
    </row>
    <row r="74">
      <c r="A74" s="21">
        <f>19455</f>
        <v>19455</v>
      </c>
      <c r="B74" s="21">
        <f>2</f>
        <v>2</v>
      </c>
      <c r="C74" s="21">
        <f>19193</f>
        <v>19193</v>
      </c>
      <c r="D74" s="21">
        <f>189126</f>
        <v>189126</v>
      </c>
      <c r="E74" s="21">
        <f>184.693359375</f>
        <v>184.693359375</v>
      </c>
    </row>
    <row r="75">
      <c r="A75" s="21">
        <f>19688</f>
        <v>19688</v>
      </c>
      <c r="B75" s="21">
        <f>0</f>
        <v>0</v>
      </c>
      <c r="C75" s="21">
        <f>19412</f>
        <v>19412</v>
      </c>
      <c r="D75" s="21">
        <f>189122</f>
        <v>189122</v>
      </c>
      <c r="E75" s="21">
        <f>184.689453125</f>
        <v>184.689453125</v>
      </c>
    </row>
    <row r="76">
      <c r="A76" s="21">
        <f>19903</f>
        <v>19903</v>
      </c>
      <c r="B76" s="21">
        <f>3</f>
        <v>3</v>
      </c>
      <c r="C76" s="21">
        <f>19642</f>
        <v>19642</v>
      </c>
      <c r="D76" s="21">
        <f>189114</f>
        <v>189114</v>
      </c>
      <c r="E76" s="21">
        <f>184.681640625</f>
        <v>184.681640625</v>
      </c>
    </row>
    <row r="77">
      <c r="A77" s="21">
        <f>20148</f>
        <v>20148</v>
      </c>
      <c r="B77" s="21">
        <f>3</f>
        <v>3</v>
      </c>
      <c r="C77" s="21">
        <f>19872</f>
        <v>19872</v>
      </c>
      <c r="D77" s="21">
        <f>189106</f>
        <v>189106</v>
      </c>
      <c r="E77" s="21">
        <f>184.673828125</f>
        <v>184.673828125</v>
      </c>
    </row>
    <row r="78">
      <c r="A78" s="21">
        <f>20394</f>
        <v>20394</v>
      </c>
      <c r="B78" s="21">
        <f>3</f>
        <v>3</v>
      </c>
      <c r="C78" s="21">
        <f>20123</f>
        <v>20123</v>
      </c>
      <c r="D78" s="21">
        <f>189110</f>
        <v>189110</v>
      </c>
      <c r="E78" s="21">
        <f>184.677734375</f>
        <v>184.677734375</v>
      </c>
    </row>
    <row r="79">
      <c r="A79" s="21">
        <f>20648</f>
        <v>20648</v>
      </c>
      <c r="B79" s="21">
        <f>0</f>
        <v>0</v>
      </c>
      <c r="C79" s="21">
        <f>20367</f>
        <v>20367</v>
      </c>
      <c r="D79" s="21">
        <f>189110</f>
        <v>189110</v>
      </c>
      <c r="E79" s="21">
        <f>184.677734375</f>
        <v>184.677734375</v>
      </c>
    </row>
    <row r="80">
      <c r="A80" s="21">
        <f>20879</f>
        <v>20879</v>
      </c>
      <c r="B80" s="21">
        <f>10</f>
        <v>10</v>
      </c>
      <c r="C80" s="21">
        <f>20608</f>
        <v>20608</v>
      </c>
      <c r="D80" s="21">
        <f>189102</f>
        <v>189102</v>
      </c>
      <c r="E80" s="21">
        <f>184.669921875</f>
        <v>184.669921875</v>
      </c>
    </row>
    <row r="81">
      <c r="A81" s="21">
        <f>21113</f>
        <v>21113</v>
      </c>
      <c r="B81" s="21">
        <f>21</f>
        <v>21</v>
      </c>
      <c r="C81" s="21">
        <f>20848</f>
        <v>20848</v>
      </c>
      <c r="D81" s="21">
        <f>189106</f>
        <v>189106</v>
      </c>
      <c r="E81" s="21">
        <f>184.673828125</f>
        <v>184.673828125</v>
      </c>
    </row>
    <row r="82">
      <c r="A82" s="21">
        <f>21384</f>
        <v>21384</v>
      </c>
      <c r="B82" s="21">
        <f>20</f>
        <v>20</v>
      </c>
      <c r="C82" s="21">
        <f>21091</f>
        <v>21091</v>
      </c>
      <c r="D82" s="21">
        <f>189154</f>
        <v>189154</v>
      </c>
      <c r="E82" s="21">
        <f>184.720703125</f>
        <v>184.720703125</v>
      </c>
    </row>
    <row r="83">
      <c r="A83" s="21">
        <f>21658</f>
        <v>21658</v>
      </c>
      <c r="B83" s="21">
        <f>3</f>
        <v>3</v>
      </c>
      <c r="C83" s="21">
        <f>21394</f>
        <v>21394</v>
      </c>
      <c r="D83" s="21">
        <f>189398</f>
        <v>189398</v>
      </c>
      <c r="E83" s="21">
        <f>184.958984375</f>
        <v>184.958984375</v>
      </c>
    </row>
    <row r="84">
      <c r="A84" s="21">
        <f>21904</f>
        <v>21904</v>
      </c>
      <c r="B84" s="21">
        <f>3</f>
        <v>3</v>
      </c>
      <c r="C84" s="21">
        <f>21609</f>
        <v>21609</v>
      </c>
      <c r="D84" s="21">
        <f>189520</f>
        <v>189520</v>
      </c>
      <c r="E84" s="21">
        <f>185.078125</f>
        <v>185.078125</v>
      </c>
    </row>
    <row r="85">
      <c r="A85" s="21">
        <f>22131</f>
        <v>22131</v>
      </c>
      <c r="B85" s="21">
        <f>3</f>
        <v>3</v>
      </c>
      <c r="C85" s="21">
        <f>21860</f>
        <v>21860</v>
      </c>
      <c r="D85" s="21">
        <f>189572</f>
        <v>189572</v>
      </c>
      <c r="E85" s="21">
        <f>185.12890625</f>
        <v>185.12890625</v>
      </c>
    </row>
    <row r="86">
      <c r="A86" s="21">
        <f>22388</f>
        <v>22388</v>
      </c>
      <c r="B86" s="21">
        <f>3</f>
        <v>3</v>
      </c>
      <c r="C86" s="21">
        <f>22103</f>
        <v>22103</v>
      </c>
      <c r="D86" s="21">
        <f>189572</f>
        <v>189572</v>
      </c>
      <c r="E86" s="21">
        <f>185.12890625</f>
        <v>185.12890625</v>
      </c>
    </row>
    <row r="87">
      <c r="A87" s="21">
        <f>22630</f>
        <v>22630</v>
      </c>
      <c r="B87" s="21">
        <f>3</f>
        <v>3</v>
      </c>
      <c r="C87" s="21">
        <f>22366</f>
        <v>22366</v>
      </c>
      <c r="D87" s="21">
        <f>189568</f>
        <v>189568</v>
      </c>
      <c r="E87" s="21">
        <f>185.125</f>
        <v>185.125</v>
      </c>
    </row>
    <row r="88">
      <c r="A88" s="21">
        <f>22877</f>
        <v>22877</v>
      </c>
      <c r="B88" s="21">
        <f>0</f>
        <v>0</v>
      </c>
      <c r="C88" s="21">
        <f>22604</f>
        <v>22604</v>
      </c>
      <c r="D88" s="21">
        <f>189572</f>
        <v>189572</v>
      </c>
      <c r="E88" s="21">
        <f>185.12890625</f>
        <v>185.12890625</v>
      </c>
    </row>
    <row r="89">
      <c r="A89" s="21">
        <f>23131</f>
        <v>23131</v>
      </c>
      <c r="B89" s="21">
        <f>0</f>
        <v>0</v>
      </c>
      <c r="C89" s="21">
        <f>22859</f>
        <v>22859</v>
      </c>
      <c r="D89" s="21">
        <f>189572</f>
        <v>189572</v>
      </c>
      <c r="E89" s="21">
        <f>185.12890625</f>
        <v>185.12890625</v>
      </c>
    </row>
    <row r="90">
      <c r="A90" s="21">
        <f>23352</f>
        <v>23352</v>
      </c>
      <c r="B90" s="21">
        <f>0</f>
        <v>0</v>
      </c>
      <c r="C90" s="21">
        <f>23094</f>
        <v>23094</v>
      </c>
      <c r="D90" s="21">
        <f>189572</f>
        <v>189572</v>
      </c>
      <c r="E90" s="21">
        <f>185.12890625</f>
        <v>185.12890625</v>
      </c>
    </row>
    <row r="91">
      <c r="A91" s="21">
        <f>23557</f>
        <v>23557</v>
      </c>
      <c r="B91" s="21">
        <f>0</f>
        <v>0</v>
      </c>
      <c r="C91" s="21">
        <f>23319</f>
        <v>23319</v>
      </c>
      <c r="D91" s="21">
        <f>189576</f>
        <v>189576</v>
      </c>
      <c r="E91" s="21">
        <f>185.1328125</f>
        <v>185.1328125</v>
      </c>
    </row>
    <row r="92">
      <c r="A92" s="21">
        <f>23806</f>
        <v>23806</v>
      </c>
      <c r="B92" s="21">
        <f>0</f>
        <v>0</v>
      </c>
      <c r="C92" s="21">
        <f>23543</f>
        <v>23543</v>
      </c>
      <c r="D92" s="21">
        <f>189576</f>
        <v>189576</v>
      </c>
      <c r="E92" s="21">
        <f>185.1328125</f>
        <v>185.1328125</v>
      </c>
    </row>
    <row r="93">
      <c r="A93" s="21">
        <f>24028</f>
        <v>24028</v>
      </c>
      <c r="B93" s="21">
        <f>25</f>
        <v>25</v>
      </c>
      <c r="C93" s="21">
        <f>23747</f>
        <v>23747</v>
      </c>
      <c r="D93" s="21">
        <f>189556</f>
        <v>189556</v>
      </c>
      <c r="E93" s="21">
        <f>185.11328125</f>
        <v>185.11328125</v>
      </c>
    </row>
    <row r="94">
      <c r="A94" s="21">
        <f>24241</f>
        <v>24241</v>
      </c>
      <c r="B94" s="21">
        <f>27</f>
        <v>27</v>
      </c>
      <c r="C94" s="21">
        <f>23997</f>
        <v>23997</v>
      </c>
      <c r="D94" s="21">
        <f>189520</f>
        <v>189520</v>
      </c>
      <c r="E94" s="21">
        <f>185.078125</f>
        <v>185.078125</v>
      </c>
    </row>
    <row r="95">
      <c r="A95" s="21">
        <f>24501</f>
        <v>24501</v>
      </c>
      <c r="B95" s="21">
        <f>0</f>
        <v>0</v>
      </c>
      <c r="C95" s="21">
        <f>24239</f>
        <v>24239</v>
      </c>
      <c r="D95" s="21">
        <f>189872</f>
        <v>189872</v>
      </c>
      <c r="E95" s="21">
        <f>185.421875</f>
        <v>185.421875</v>
      </c>
    </row>
    <row r="96">
      <c r="A96" s="21">
        <f>24731</f>
        <v>24731</v>
      </c>
      <c r="B96" s="21">
        <f>3</f>
        <v>3</v>
      </c>
      <c r="C96" s="21">
        <f>24456</f>
        <v>24456</v>
      </c>
      <c r="D96" s="21">
        <f>190076</f>
        <v>190076</v>
      </c>
      <c r="E96" s="21">
        <f>185.62109375</f>
        <v>185.62109375</v>
      </c>
    </row>
    <row r="97">
      <c r="A97" s="21">
        <f>24999</f>
        <v>24999</v>
      </c>
      <c r="B97" s="21">
        <f>0</f>
        <v>0</v>
      </c>
      <c r="C97" s="21">
        <f>24693</f>
        <v>24693</v>
      </c>
      <c r="D97" s="21">
        <f>190110</f>
        <v>190110</v>
      </c>
      <c r="E97" s="21">
        <f>185.654296875</f>
        <v>185.654296875</v>
      </c>
    </row>
    <row r="98">
      <c r="A98" s="21">
        <f>25249</f>
        <v>25249</v>
      </c>
      <c r="B98" s="21">
        <f>2</f>
        <v>2</v>
      </c>
      <c r="C98" s="21">
        <f>24943</f>
        <v>24943</v>
      </c>
      <c r="D98" s="21">
        <f>190110</f>
        <v>190110</v>
      </c>
      <c r="E98" s="21">
        <f>185.654296875</f>
        <v>185.654296875</v>
      </c>
    </row>
    <row r="99">
      <c r="A99" s="21">
        <f>25508</f>
        <v>25508</v>
      </c>
      <c r="B99" s="21">
        <f>0</f>
        <v>0</v>
      </c>
      <c r="C99" s="21">
        <f>25196</f>
        <v>25196</v>
      </c>
      <c r="D99" s="21">
        <f>190110</f>
        <v>190110</v>
      </c>
      <c r="E99" s="21">
        <f>185.654296875</f>
        <v>185.654296875</v>
      </c>
    </row>
    <row r="100">
      <c r="A100" s="21">
        <f>25737</f>
        <v>25737</v>
      </c>
      <c r="B100" s="21">
        <f>3</f>
        <v>3</v>
      </c>
      <c r="C100" s="21">
        <f>25459</f>
        <v>25459</v>
      </c>
      <c r="D100" s="21">
        <f>190110</f>
        <v>190110</v>
      </c>
      <c r="E100" s="21">
        <f>185.654296875</f>
        <v>185.654296875</v>
      </c>
    </row>
    <row r="101">
      <c r="A101" s="21">
        <f>25988</f>
        <v>25988</v>
      </c>
      <c r="B101" s="21">
        <f>3</f>
        <v>3</v>
      </c>
      <c r="C101" s="21">
        <f>25686</f>
        <v>25686</v>
      </c>
      <c r="D101" s="21">
        <f>190110</f>
        <v>190110</v>
      </c>
      <c r="E101" s="21">
        <f>185.654296875</f>
        <v>185.654296875</v>
      </c>
    </row>
    <row r="102">
      <c r="A102" s="21">
        <f>26261</f>
        <v>26261</v>
      </c>
      <c r="B102" s="21">
        <f>2</f>
        <v>2</v>
      </c>
      <c r="C102" s="21">
        <f>25940</f>
        <v>25940</v>
      </c>
      <c r="D102" s="21">
        <f>190110</f>
        <v>190110</v>
      </c>
      <c r="E102" s="21">
        <f>185.654296875</f>
        <v>185.654296875</v>
      </c>
    </row>
    <row r="103">
      <c r="A103" s="21">
        <f>26502</f>
        <v>26502</v>
      </c>
      <c r="B103" s="21">
        <f>3</f>
        <v>3</v>
      </c>
      <c r="C103" s="21">
        <f>26204</f>
        <v>26204</v>
      </c>
      <c r="D103" s="21">
        <f>190086</f>
        <v>190086</v>
      </c>
      <c r="E103" s="21">
        <f>185.630859375</f>
        <v>185.630859375</v>
      </c>
    </row>
    <row r="104">
      <c r="A104" s="21">
        <f>26735</f>
        <v>26735</v>
      </c>
      <c r="B104" s="21">
        <f>3</f>
        <v>3</v>
      </c>
      <c r="C104" s="21">
        <f>26439</f>
        <v>26439</v>
      </c>
      <c r="D104" s="21">
        <f>190050</f>
        <v>190050</v>
      </c>
      <c r="E104" s="21">
        <f>185.595703125</f>
        <v>185.595703125</v>
      </c>
    </row>
    <row r="105">
      <c r="A105" s="21">
        <f>26960</f>
        <v>26960</v>
      </c>
      <c r="B105" s="21">
        <f>23</f>
        <v>23</v>
      </c>
      <c r="C105" s="21">
        <f>26681</f>
        <v>26681</v>
      </c>
      <c r="D105" s="21">
        <f>190050</f>
        <v>190050</v>
      </c>
      <c r="E105" s="21">
        <f>185.595703125</f>
        <v>185.595703125</v>
      </c>
    </row>
    <row r="106">
      <c r="A106" s="21">
        <f>27246</f>
        <v>27246</v>
      </c>
      <c r="B106" s="21">
        <f>2</f>
        <v>2</v>
      </c>
      <c r="C106" s="21">
        <f>26929</f>
        <v>26929</v>
      </c>
      <c r="D106" s="21">
        <f>190080</f>
        <v>190080</v>
      </c>
      <c r="E106" s="21">
        <f>185.625</f>
        <v>185.625</v>
      </c>
    </row>
    <row r="107">
      <c r="A107" s="21">
        <f>27496</f>
        <v>27496</v>
      </c>
      <c r="B107" s="21">
        <f>3</f>
        <v>3</v>
      </c>
      <c r="C107" s="21">
        <f>27170</f>
        <v>27170</v>
      </c>
      <c r="D107" s="21">
        <f>190158</f>
        <v>190158</v>
      </c>
      <c r="E107" s="21">
        <f>185.701171875</f>
        <v>185.701171875</v>
      </c>
    </row>
    <row r="108">
      <c r="A108" s="21">
        <f>27732</f>
        <v>27732</v>
      </c>
      <c r="B108" s="21">
        <f>3</f>
        <v>3</v>
      </c>
      <c r="C108" s="21">
        <f>27429</f>
        <v>27429</v>
      </c>
      <c r="D108" s="21">
        <f>190158</f>
        <v>190158</v>
      </c>
      <c r="E108" s="21">
        <f>185.701171875</f>
        <v>185.701171875</v>
      </c>
    </row>
    <row r="109">
      <c r="A109" s="21">
        <f>27986</f>
        <v>27986</v>
      </c>
      <c r="B109" s="21">
        <f>3</f>
        <v>3</v>
      </c>
      <c r="C109" s="21">
        <f>27687</f>
        <v>27687</v>
      </c>
      <c r="D109" s="21">
        <f>190162</f>
        <v>190162</v>
      </c>
      <c r="E109" s="21">
        <f>185.705078125</f>
        <v>185.705078125</v>
      </c>
    </row>
    <row r="110">
      <c r="A110" s="21">
        <f>28224</f>
        <v>28224</v>
      </c>
      <c r="B110" s="21">
        <f>0</f>
        <v>0</v>
      </c>
      <c r="C110" s="21">
        <f>27956</f>
        <v>27956</v>
      </c>
      <c r="D110" s="21">
        <f>190166</f>
        <v>190166</v>
      </c>
      <c r="E110" s="21">
        <f>185.708984375</f>
        <v>185.708984375</v>
      </c>
    </row>
    <row r="111">
      <c r="A111" s="21">
        <f>28487</f>
        <v>28487</v>
      </c>
      <c r="B111" s="21">
        <f>2</f>
        <v>2</v>
      </c>
      <c r="C111" s="21">
        <f>28201</f>
        <v>28201</v>
      </c>
      <c r="D111" s="21">
        <f>190166</f>
        <v>190166</v>
      </c>
      <c r="E111" s="21">
        <f>185.708984375</f>
        <v>185.708984375</v>
      </c>
    </row>
    <row r="112">
      <c r="A112" s="21">
        <f>28744</f>
        <v>28744</v>
      </c>
      <c r="B112" s="21">
        <f>0</f>
        <v>0</v>
      </c>
      <c r="C112" s="21">
        <f>28441</f>
        <v>28441</v>
      </c>
      <c r="D112" s="21">
        <f>190166</f>
        <v>190166</v>
      </c>
      <c r="E112" s="21">
        <f>185.708984375</f>
        <v>185.708984375</v>
      </c>
    </row>
    <row r="113">
      <c r="A113" s="21">
        <f>28992</f>
        <v>28992</v>
      </c>
      <c r="B113" s="21">
        <f>3</f>
        <v>3</v>
      </c>
      <c r="C113" s="21">
        <f>28681</f>
        <v>28681</v>
      </c>
      <c r="D113" s="21">
        <f>190162</f>
        <v>190162</v>
      </c>
      <c r="E113" s="21">
        <f>185.705078125</f>
        <v>185.705078125</v>
      </c>
    </row>
    <row r="114">
      <c r="A114" s="21">
        <f>29220</f>
        <v>29220</v>
      </c>
      <c r="B114" s="21">
        <f>0</f>
        <v>0</v>
      </c>
      <c r="C114" s="21">
        <f>28917</f>
        <v>28917</v>
      </c>
      <c r="D114" s="21">
        <f>190158</f>
        <v>190158</v>
      </c>
      <c r="E114" s="21">
        <f>185.701171875</f>
        <v>185.701171875</v>
      </c>
    </row>
    <row r="115">
      <c r="A115" s="21">
        <f>29498</f>
        <v>29498</v>
      </c>
      <c r="B115" s="21">
        <f>2</f>
        <v>2</v>
      </c>
      <c r="C115" s="21">
        <f>29171</f>
        <v>29171</v>
      </c>
      <c r="D115" s="21">
        <f>190158</f>
        <v>190158</v>
      </c>
      <c r="E115" s="21">
        <f>185.701171875</f>
        <v>185.701171875</v>
      </c>
    </row>
    <row r="116">
      <c r="A116" s="21">
        <f>29746</f>
        <v>29746</v>
      </c>
      <c r="B116" s="21">
        <f>0</f>
        <v>0</v>
      </c>
      <c r="C116" s="21">
        <f>29437</f>
        <v>29437</v>
      </c>
      <c r="D116" s="21">
        <f>190122</f>
        <v>190122</v>
      </c>
      <c r="E116" s="21">
        <f>185.666015625</f>
        <v>185.666015625</v>
      </c>
    </row>
    <row r="117">
      <c r="A117" s="21">
        <f>29988</f>
        <v>29988</v>
      </c>
      <c r="B117" s="21">
        <f>6</f>
        <v>6</v>
      </c>
      <c r="C117" s="21">
        <f>29685</f>
        <v>29685</v>
      </c>
      <c r="D117" s="21">
        <f>190130</f>
        <v>190130</v>
      </c>
      <c r="E117" s="21">
        <f>185.673828125</f>
        <v>185.673828125</v>
      </c>
    </row>
    <row r="118">
      <c r="A118" s="21">
        <f>30235</f>
        <v>30235</v>
      </c>
      <c r="B118" s="21">
        <f>13</f>
        <v>13</v>
      </c>
      <c r="C118" s="21">
        <f>29929</f>
        <v>29929</v>
      </c>
      <c r="D118" s="21">
        <f>190130</f>
        <v>190130</v>
      </c>
      <c r="E118" s="21">
        <f>185.673828125</f>
        <v>185.673828125</v>
      </c>
    </row>
    <row r="119">
      <c r="A119" s="21">
        <f>30476</f>
        <v>30476</v>
      </c>
      <c r="B119" s="21">
        <f>19</f>
        <v>19</v>
      </c>
      <c r="C119" s="21">
        <f>30172</f>
        <v>30172</v>
      </c>
      <c r="D119" s="21">
        <f>190134</f>
        <v>190134</v>
      </c>
      <c r="E119" s="21">
        <f>185.677734375</f>
        <v>185.677734375</v>
      </c>
    </row>
    <row r="120">
      <c r="A120" s="21">
        <f>30717</f>
        <v>30717</v>
      </c>
      <c r="B120" s="21">
        <f>3</f>
        <v>3</v>
      </c>
      <c r="C120" s="21">
        <f>30451</f>
        <v>30451</v>
      </c>
      <c r="D120" s="21">
        <f>190276</f>
        <v>190276</v>
      </c>
      <c r="E120" s="21">
        <f>185.81640625</f>
        <v>185.81640625</v>
      </c>
    </row>
    <row r="121">
      <c r="A121" s="21">
        <f>30963</f>
        <v>30963</v>
      </c>
      <c r="B121" s="21">
        <f>3</f>
        <v>3</v>
      </c>
      <c r="C121" s="21">
        <f>30706</f>
        <v>30706</v>
      </c>
      <c r="D121" s="21">
        <f>190486</f>
        <v>190486</v>
      </c>
      <c r="E121" s="21">
        <f>186.021484375</f>
        <v>186.021484375</v>
      </c>
    </row>
    <row r="122">
      <c r="A122" s="21">
        <f>31185</f>
        <v>31185</v>
      </c>
      <c r="B122" s="21">
        <f>4</f>
        <v>4</v>
      </c>
      <c r="C122" s="21">
        <f>30942</f>
        <v>30942</v>
      </c>
      <c r="D122" s="21">
        <f>190494</f>
        <v>190494</v>
      </c>
      <c r="E122" s="21">
        <f>186.029296875</f>
        <v>186.029296875</v>
      </c>
    </row>
    <row r="123">
      <c r="A123" s="21">
        <f>31420</f>
        <v>31420</v>
      </c>
      <c r="B123" s="21">
        <f>3</f>
        <v>3</v>
      </c>
      <c r="C123" s="21">
        <f>31178</f>
        <v>31178</v>
      </c>
      <c r="D123" s="21">
        <f>190494</f>
        <v>190494</v>
      </c>
      <c r="E123" s="21">
        <f>186.029296875</f>
        <v>186.029296875</v>
      </c>
    </row>
    <row r="124">
      <c r="A124" s="21">
        <f>31670</f>
        <v>31670</v>
      </c>
      <c r="B124" s="21">
        <f>0</f>
        <v>0</v>
      </c>
      <c r="C124" s="21">
        <f>31398</f>
        <v>31398</v>
      </c>
      <c r="D124" s="21">
        <f>190498</f>
        <v>190498</v>
      </c>
      <c r="E124" s="21">
        <f>186.033203125</f>
        <v>186.033203125</v>
      </c>
    </row>
    <row r="125">
      <c r="A125" s="21">
        <f>31936</f>
        <v>31936</v>
      </c>
      <c r="B125" s="21">
        <f>2</f>
        <v>2</v>
      </c>
      <c r="C125" s="21">
        <f>31621</f>
        <v>31621</v>
      </c>
      <c r="D125" s="21">
        <f>190498</f>
        <v>190498</v>
      </c>
      <c r="E125" s="21">
        <f>186.033203125</f>
        <v>186.033203125</v>
      </c>
    </row>
    <row r="126">
      <c r="A126" s="21">
        <f>32150</f>
        <v>32150</v>
      </c>
      <c r="B126" s="21">
        <f>0</f>
        <v>0</v>
      </c>
      <c r="C126" s="21">
        <f>31877</f>
        <v>31877</v>
      </c>
      <c r="D126" s="21">
        <f>190502</f>
        <v>190502</v>
      </c>
      <c r="E126" s="21">
        <f>186.037109375</f>
        <v>186.037109375</v>
      </c>
    </row>
    <row r="127">
      <c r="A127" s="21">
        <f>32423</f>
        <v>32423</v>
      </c>
      <c r="B127" s="21">
        <f>0</f>
        <v>0</v>
      </c>
      <c r="C127" s="21">
        <f>32110</f>
        <v>32110</v>
      </c>
      <c r="D127" s="21">
        <f>190494</f>
        <v>190494</v>
      </c>
      <c r="E127" s="21">
        <f>186.029296875</f>
        <v>186.029296875</v>
      </c>
    </row>
    <row r="128">
      <c r="A128" s="21">
        <f>32653</f>
        <v>32653</v>
      </c>
      <c r="B128" s="21">
        <f>3</f>
        <v>3</v>
      </c>
      <c r="C128" s="21">
        <f>32380</f>
        <v>32380</v>
      </c>
      <c r="D128" s="21">
        <f>190490</f>
        <v>190490</v>
      </c>
      <c r="E128" s="21">
        <f>186.025390625</f>
        <v>186.025390625</v>
      </c>
    </row>
    <row r="129">
      <c r="A129" s="21">
        <f>32903</f>
        <v>32903</v>
      </c>
      <c r="B129" s="21">
        <f>0</f>
        <v>0</v>
      </c>
      <c r="C129" s="21">
        <f>32611</f>
        <v>32611</v>
      </c>
      <c r="D129" s="21">
        <f>190470</f>
        <v>190470</v>
      </c>
      <c r="E129" s="21">
        <f>186.005859375</f>
        <v>186.005859375</v>
      </c>
    </row>
    <row r="130">
      <c r="A130" s="21">
        <f>33182</f>
        <v>33182</v>
      </c>
      <c r="B130" s="21">
        <f>29</f>
        <v>29</v>
      </c>
      <c r="C130" s="21">
        <f>32885</f>
        <v>32885</v>
      </c>
      <c r="D130" s="21">
        <f>190434</f>
        <v>190434</v>
      </c>
      <c r="E130" s="21">
        <f>185.970703125</f>
        <v>185.970703125</v>
      </c>
    </row>
    <row r="131">
      <c r="A131" s="21">
        <f>33423</f>
        <v>33423</v>
      </c>
      <c r="B131" s="21">
        <f>25</f>
        <v>25</v>
      </c>
      <c r="C131" s="21">
        <f>33114</f>
        <v>33114</v>
      </c>
      <c r="D131" s="21">
        <f>190448</f>
        <v>190448</v>
      </c>
      <c r="E131" s="21">
        <f>185.984375</f>
        <v>185.984375</v>
      </c>
    </row>
    <row r="132">
      <c r="A132" s="21">
        <f>33649</f>
        <v>33649</v>
      </c>
      <c r="B132" s="21">
        <f>4</f>
        <v>4</v>
      </c>
      <c r="C132" s="21">
        <f>33412</f>
        <v>33412</v>
      </c>
      <c r="D132" s="21">
        <f>190652</f>
        <v>190652</v>
      </c>
      <c r="E132" s="21">
        <f>186.18359375</f>
        <v>186.18359375</v>
      </c>
    </row>
    <row r="133">
      <c r="A133" s="21">
        <f>33903</f>
        <v>33903</v>
      </c>
      <c r="B133" s="21">
        <f>23</f>
        <v>23</v>
      </c>
      <c r="C133" s="21">
        <f>33621</f>
        <v>33621</v>
      </c>
      <c r="D133" s="21">
        <f>190720</f>
        <v>190720</v>
      </c>
      <c r="E133" s="21">
        <f>186.25</f>
        <v>186.25</v>
      </c>
    </row>
    <row r="134">
      <c r="A134" s="21">
        <f>34113</f>
        <v>34113</v>
      </c>
      <c r="B134" s="21">
        <f>0</f>
        <v>0</v>
      </c>
      <c r="C134" s="21">
        <f>33867</f>
        <v>33867</v>
      </c>
      <c r="D134" s="21">
        <f>190876</f>
        <v>190876</v>
      </c>
      <c r="E134" s="21">
        <f>186.40234375</f>
        <v>186.40234375</v>
      </c>
    </row>
    <row r="135">
      <c r="A135" s="21">
        <f>34383</f>
        <v>34383</v>
      </c>
      <c r="B135" s="21">
        <f>3</f>
        <v>3</v>
      </c>
      <c r="C135" s="21">
        <f>34061</f>
        <v>34061</v>
      </c>
      <c r="D135" s="21">
        <f>180664</f>
        <v>180664</v>
      </c>
      <c r="E135" s="21">
        <f>176.4296875</f>
        <v>176.4296875</v>
      </c>
    </row>
    <row r="136">
      <c r="A136" s="21">
        <f>34611</f>
        <v>34611</v>
      </c>
      <c r="B136" s="21">
        <f>3</f>
        <v>3</v>
      </c>
      <c r="C136" s="21">
        <f>34335</f>
        <v>34335</v>
      </c>
      <c r="D136" s="21">
        <f>180668</f>
        <v>180668</v>
      </c>
      <c r="E136" s="21">
        <f>176.43359375</f>
        <v>176.43359375</v>
      </c>
    </row>
    <row r="137">
      <c r="A137" s="21">
        <f>34880</f>
        <v>34880</v>
      </c>
      <c r="B137" s="21">
        <f>0</f>
        <v>0</v>
      </c>
      <c r="C137" s="21">
        <f>34578</f>
        <v>34578</v>
      </c>
      <c r="D137" s="21">
        <f>180668</f>
        <v>180668</v>
      </c>
      <c r="E137" s="21">
        <f>176.43359375</f>
        <v>176.43359375</v>
      </c>
    </row>
    <row r="138">
      <c r="A138" s="21">
        <f>35121</f>
        <v>35121</v>
      </c>
      <c r="B138" s="21">
        <f>3</f>
        <v>3</v>
      </c>
      <c r="C138" s="21">
        <f>34834</f>
        <v>34834</v>
      </c>
      <c r="D138" s="21">
        <f>180668</f>
        <v>180668</v>
      </c>
      <c r="E138" s="21">
        <f>176.43359375</f>
        <v>176.43359375</v>
      </c>
    </row>
    <row r="139">
      <c r="A139" s="21">
        <f>35411</f>
        <v>35411</v>
      </c>
      <c r="B139" s="21">
        <f>0</f>
        <v>0</v>
      </c>
      <c r="C139" s="21">
        <f>35081</f>
        <v>35081</v>
      </c>
      <c r="D139" s="21">
        <f>180672</f>
        <v>180672</v>
      </c>
      <c r="E139" s="21">
        <f>176.4375</f>
        <v>176.4375</v>
      </c>
    </row>
    <row r="140">
      <c r="A140" s="21">
        <f>35597</f>
        <v>35597</v>
      </c>
      <c r="B140" s="21">
        <f>0</f>
        <v>0</v>
      </c>
      <c r="C140" s="21">
        <f>35339</f>
        <v>35339</v>
      </c>
      <c r="D140" s="21">
        <f>180672</f>
        <v>180672</v>
      </c>
      <c r="E140" s="21">
        <f>176.4375</f>
        <v>176.4375</v>
      </c>
    </row>
    <row r="141">
      <c r="C141" s="21">
        <f>35530</f>
        <v>35530</v>
      </c>
      <c r="D141" s="21">
        <f>180672</f>
        <v>180672</v>
      </c>
      <c r="E141" s="21">
        <f>176.4375</f>
        <v>176.4375</v>
      </c>
    </row>
    <row r="142">
      <c r="C142" s="21">
        <f>35714</f>
        <v>35714</v>
      </c>
      <c r="D142" s="21">
        <f>180672</f>
        <v>180672</v>
      </c>
      <c r="E142" s="21">
        <f>176.4375</f>
        <v>176.4375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2015-10-22T14:49:29Z</dcterms:modified>
  <cp:lastPrinted>2016-01-08T15:46:46Z</cp:lastPrinted>
</cp:coreProperties>
</file>