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<sst xmlns="http://schemas.openxmlformats.org/spreadsheetml/2006/main" count="9" uniqueCount="9">
  <si>
    <t>v</t>
  </si>
  <si>
    <t>CPU Timestamps</t>
  </si>
  <si>
    <t>CPU VALUES (%)</t>
  </si>
  <si>
    <t>MEM Timestamps</t>
  </si>
  <si>
    <t>MEM VALUES (KB)</t>
  </si>
  <si>
    <t>AVERAGE TIME BETWEEN CPU TIMESTAMPS (ms) (143x)</t>
  </si>
  <si>
    <t>AVERAGE TIME BETWEEN MEM TIMESTAMPS (ms) (143x)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</si>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</sst>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Sheet1!$A$2:$A$144</c:f>
              <c:numCache/>
            </c:numRef>
          </c:cat>
          <c:val>
            <c:numRef>
              <c:f>Sheet1!$B$2:$B$144</c:f>
              <c:numCache/>
            </c:numRef>
          </c:val>
          <c:smooth val="0"/>
        </c:ser>
        <c:marker val="1"/>
        <c:axId val="252615006"/>
        <c:axId val="79919963"/>
      </c:lineChart>
      <c:catAx>
        <c:axId val="2526150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9919963"/>
        <c:crosses val="autoZero"/>
        <c:auto val="1"/>
        <c:lblOffset val="100"/>
        <c:tickLblSkip val="1"/>
        <c:tickMarkSkip val="1"/>
        <c:noMultiLvlLbl val="0"/>
      </c:catAx>
      <c:valAx>
        <c:axId val="7991996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5261500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Sheet1!$C$2:$C$144</c:f>
              <c:numCache/>
            </c:numRef>
          </c:cat>
          <c:val>
            <c:numRef>
              <c:f>Sheet1!$E$2:$E$144</c:f>
              <c:numCache/>
            </c:numRef>
          </c:val>
          <c:smooth val="0"/>
        </c:ser>
        <c:marker val="1"/>
        <c:axId val="1943750504"/>
        <c:axId val="1907604549"/>
      </c:lineChart>
      <c:catAx>
        <c:axId val="19437505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07604549"/>
        <c:crosses val="autoZero"/>
        <c:auto val="1"/>
        <c:lblOffset val="100"/>
        <c:tickLblSkip val="1"/>
        <c:tickMarkSkip val="1"/>
        <c:noMultiLvlLbl val="0"/>
      </c:catAx>
      <c:valAx>
        <c:axId val="190760454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437505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>
    <row r="1">
      <c r="A1" s="21" t="s">
        <v>0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5"/>
  <sheetViews>
    <sheetView tabSelected="1" topLeftCell="A1" workbookViewId="0"/>
  </sheetViews>
  <sheetFormatPr defaultColWidth="9.109375" defaultRowHeight="13.2"/>
  <sheetData>
    <row r="1">
      <c r="A1" s="21" t="s">
        <v>1</v>
      </c>
      <c r="B1" s="21" t="s">
        <v>2</v>
      </c>
      <c r="C1" s="21" t="s">
        <v>3</v>
      </c>
      <c r="D1" s="21" t="s">
        <v>4</v>
      </c>
      <c r="G1" s="21" t="s">
        <v>5</v>
      </c>
    </row>
    <row r="2">
      <c r="A2" s="21">
        <f>1297</f>
        <v>1297</v>
      </c>
      <c r="B2" s="21">
        <f>27</f>
        <v>27</v>
      </c>
      <c r="C2" s="21">
        <f>1232</f>
        <v>1232</v>
      </c>
      <c r="D2" s="21">
        <f>9717</f>
        <v>9717</v>
      </c>
      <c r="E2" s="21">
        <f>9.4892578125</f>
        <v>9.4892578125</v>
      </c>
      <c r="G2" s="21">
        <f>246</f>
        <v>246</v>
      </c>
    </row>
    <row r="3">
      <c r="A3" s="21">
        <f>1562</f>
        <v>1562</v>
      </c>
      <c r="B3" s="21">
        <f>15</f>
        <v>15</v>
      </c>
      <c r="C3" s="21">
        <f>1574</f>
        <v>1574</v>
      </c>
      <c r="D3" s="21">
        <f>68604</f>
        <v>68604</v>
      </c>
      <c r="E3" s="21">
        <f>66.99609375</f>
        <v>66.99609375</v>
      </c>
    </row>
    <row r="4">
      <c r="A4" s="21">
        <f>1876</f>
        <v>1876</v>
      </c>
      <c r="B4" s="21">
        <f>22</f>
        <v>22</v>
      </c>
      <c r="C4" s="21">
        <f>1813</f>
        <v>1813</v>
      </c>
      <c r="D4" s="21">
        <f>101221</f>
        <v>101221</v>
      </c>
      <c r="E4" s="21">
        <f>98.8486328125</f>
        <v>98.8486328125</v>
      </c>
      <c r="G4" s="21" t="s">
        <v>6</v>
      </c>
    </row>
    <row r="5">
      <c r="A5" s="21">
        <f>2109</f>
        <v>2109</v>
      </c>
      <c r="B5" s="21">
        <f>30</f>
        <v>30</v>
      </c>
      <c r="C5" s="21">
        <f>2078</f>
        <v>2078</v>
      </c>
      <c r="D5" s="21">
        <f>112175</f>
        <v>112175</v>
      </c>
      <c r="E5" s="21">
        <f>109.5458984375</f>
        <v>109.5458984375</v>
      </c>
      <c r="G5" s="21">
        <f>246</f>
        <v>246</v>
      </c>
    </row>
    <row r="6">
      <c r="A6" s="21">
        <f>2360</f>
        <v>2360</v>
      </c>
      <c r="B6" s="21">
        <f>25</f>
        <v>25</v>
      </c>
      <c r="C6" s="21">
        <f>2305</f>
        <v>2305</v>
      </c>
      <c r="D6" s="21">
        <f>107587</f>
        <v>107587</v>
      </c>
      <c r="E6" s="21">
        <f>105.0654296875</f>
        <v>105.0654296875</v>
      </c>
    </row>
    <row r="7">
      <c r="A7" s="21">
        <f>2608</f>
        <v>2608</v>
      </c>
      <c r="B7" s="21">
        <f>34</f>
        <v>34</v>
      </c>
      <c r="C7" s="21">
        <f>2548</f>
        <v>2548</v>
      </c>
      <c r="D7" s="21">
        <f>109891</f>
        <v>109891</v>
      </c>
      <c r="E7" s="21">
        <f>107.3154296875</f>
        <v>107.3154296875</v>
      </c>
    </row>
    <row r="8">
      <c r="A8" s="21">
        <f>2872</f>
        <v>2872</v>
      </c>
      <c r="B8" s="21">
        <f>21</f>
        <v>21</v>
      </c>
      <c r="C8" s="21">
        <f>2757</f>
        <v>2757</v>
      </c>
      <c r="D8" s="21">
        <f>111706</f>
        <v>111706</v>
      </c>
      <c r="E8" s="21">
        <f>109.087890625</f>
        <v>109.087890625</v>
      </c>
    </row>
    <row r="9">
      <c r="A9" s="21">
        <f>3086</f>
        <v>3086</v>
      </c>
      <c r="B9" s="21">
        <f>19</f>
        <v>19</v>
      </c>
      <c r="C9" s="21">
        <f>2984</f>
        <v>2984</v>
      </c>
      <c r="D9" s="21">
        <f>115303</f>
        <v>115303</v>
      </c>
      <c r="E9" s="21">
        <f>112.6005859375</f>
        <v>112.6005859375</v>
      </c>
    </row>
    <row r="10">
      <c r="A10" s="21">
        <f>3290</f>
        <v>3290</v>
      </c>
      <c r="B10" s="21">
        <f>22</f>
        <v>22</v>
      </c>
      <c r="C10" s="21">
        <f>3204</f>
        <v>3204</v>
      </c>
      <c r="D10" s="21">
        <f>116966</f>
        <v>116966</v>
      </c>
      <c r="E10" s="21">
        <f>114.224609375</f>
        <v>114.224609375</v>
      </c>
    </row>
    <row r="11">
      <c r="A11" s="21">
        <f>3504</f>
        <v>3504</v>
      </c>
      <c r="B11" s="21">
        <f>28</f>
        <v>28</v>
      </c>
      <c r="C11" s="21">
        <f>3420</f>
        <v>3420</v>
      </c>
      <c r="D11" s="21">
        <f>118546</f>
        <v>118546</v>
      </c>
      <c r="E11" s="21">
        <f>115.767578125</f>
        <v>115.767578125</v>
      </c>
    </row>
    <row r="12">
      <c r="A12" s="21">
        <f>3767</f>
        <v>3767</v>
      </c>
      <c r="B12" s="21">
        <f t="shared" ref="B12:B19" si="0">0</f>
        <v>0</v>
      </c>
      <c r="C12" s="21">
        <f>3673</f>
        <v>3673</v>
      </c>
      <c r="D12" s="21">
        <f>143975</f>
        <v>143975</v>
      </c>
      <c r="E12" s="21">
        <f>140.6005859375</f>
        <v>140.6005859375</v>
      </c>
      <c r="H12" s="21" t="s">
        <v>7</v>
      </c>
      <c r="I12" s="21" t="s">
        <v>8</v>
      </c>
      <c r="J12" s="21" t="s">
        <v>9</v>
      </c>
    </row>
    <row r="13">
      <c r="A13" s="21">
        <f>3986</f>
        <v>3986</v>
      </c>
      <c r="B13" s="21">
        <f t="shared" si="0"/>
        <v>0</v>
      </c>
      <c r="C13" s="21">
        <f>3915</f>
        <v>3915</v>
      </c>
      <c r="D13" s="21">
        <f>166107</f>
        <v>166107</v>
      </c>
      <c r="E13" s="21">
        <f>162.2138671875</f>
        <v>162.2138671875</v>
      </c>
      <c r="H13" s="21">
        <f>AVERAGE(E13:E21)</f>
        <v>162.280815972222</v>
      </c>
      <c r="I13" s="21">
        <f>MAX(E2:E144)</f>
        <v>186.84375</v>
      </c>
      <c r="J13" s="21">
        <v>176.5</v>
      </c>
    </row>
    <row r="14">
      <c r="A14" s="21">
        <f>4268</f>
        <v>4268</v>
      </c>
      <c r="B14" s="21">
        <f t="shared" si="0"/>
        <v>0</v>
      </c>
      <c r="C14" s="21">
        <f>4179</f>
        <v>4179</v>
      </c>
      <c r="D14" s="21">
        <f>166119</f>
        <v>166119</v>
      </c>
      <c r="E14" s="21">
        <f>162.2255859375</f>
        <v>162.2255859375</v>
      </c>
    </row>
    <row r="15">
      <c r="A15" s="21">
        <f>4530</f>
        <v>4530</v>
      </c>
      <c r="B15" s="21">
        <f t="shared" si="0"/>
        <v>0</v>
      </c>
      <c r="C15" s="21">
        <f>4463</f>
        <v>4463</v>
      </c>
      <c r="D15" s="21">
        <f>166119</f>
        <v>166119</v>
      </c>
      <c r="E15" s="21">
        <f>162.2255859375</f>
        <v>162.2255859375</v>
      </c>
    </row>
    <row r="16">
      <c r="A16" s="21">
        <f>4803</f>
        <v>4803</v>
      </c>
      <c r="B16" s="21">
        <f t="shared" si="0"/>
        <v>0</v>
      </c>
      <c r="C16" s="21">
        <f>4722</f>
        <v>4722</v>
      </c>
      <c r="D16" s="21">
        <f>166119</f>
        <v>166119</v>
      </c>
      <c r="E16" s="21">
        <f>162.2255859375</f>
        <v>162.2255859375</v>
      </c>
    </row>
    <row r="17">
      <c r="A17" s="21">
        <f>5044</f>
        <v>5044</v>
      </c>
      <c r="B17" s="21">
        <f t="shared" si="0"/>
        <v>0</v>
      </c>
      <c r="C17" s="21">
        <f>5025</f>
        <v>5025</v>
      </c>
      <c r="D17" s="21">
        <f>166119</f>
        <v>166119</v>
      </c>
      <c r="E17" s="21">
        <f>162.2255859375</f>
        <v>162.2255859375</v>
      </c>
    </row>
    <row r="18">
      <c r="A18" s="21">
        <f>5363</f>
        <v>5363</v>
      </c>
      <c r="B18" s="21">
        <f t="shared" si="0"/>
        <v>0</v>
      </c>
      <c r="C18" s="21">
        <f>5302</f>
        <v>5302</v>
      </c>
      <c r="D18" s="21">
        <f>166119</f>
        <v>166119</v>
      </c>
      <c r="E18" s="21">
        <f>162.2255859375</f>
        <v>162.2255859375</v>
      </c>
    </row>
    <row r="19">
      <c r="A19" s="21">
        <f>5669</f>
        <v>5669</v>
      </c>
      <c r="B19" s="21">
        <f t="shared" si="0"/>
        <v>0</v>
      </c>
      <c r="C19" s="21">
        <f>5620</f>
        <v>5620</v>
      </c>
      <c r="D19" s="21">
        <f>166119</f>
        <v>166119</v>
      </c>
      <c r="E19" s="21">
        <f>162.2255859375</f>
        <v>162.2255859375</v>
      </c>
    </row>
    <row r="20">
      <c r="A20" s="21">
        <f>5990</f>
        <v>5990</v>
      </c>
      <c r="B20" s="21">
        <f>14</f>
        <v>14</v>
      </c>
      <c r="C20" s="21">
        <f>5909</f>
        <v>5909</v>
      </c>
      <c r="D20" s="21">
        <f>166119</f>
        <v>166119</v>
      </c>
      <c r="E20" s="21">
        <f>162.2255859375</f>
        <v>162.2255859375</v>
      </c>
    </row>
    <row r="21">
      <c r="A21" s="21">
        <f>6237</f>
        <v>6237</v>
      </c>
      <c r="B21" s="21">
        <f>6</f>
        <v>6</v>
      </c>
      <c r="C21" s="21">
        <f>6165</f>
        <v>6165</v>
      </c>
      <c r="D21" s="21">
        <f>166640</f>
        <v>166640</v>
      </c>
      <c r="E21" s="21">
        <f>162.734375</f>
        <v>162.734375</v>
      </c>
    </row>
    <row r="22">
      <c r="A22" s="21">
        <f>6475</f>
        <v>6475</v>
      </c>
      <c r="B22" s="21">
        <f>0</f>
        <v>0</v>
      </c>
      <c r="C22" s="21">
        <f>6414</f>
        <v>6414</v>
      </c>
      <c r="D22" s="21">
        <f>168423</f>
        <v>168423</v>
      </c>
      <c r="E22" s="21">
        <f>164.4755859375</f>
        <v>164.4755859375</v>
      </c>
    </row>
    <row r="23">
      <c r="A23" s="21">
        <f>6715</f>
        <v>6715</v>
      </c>
      <c r="B23" s="21">
        <f>0</f>
        <v>0</v>
      </c>
      <c r="C23" s="21">
        <f>6679</f>
        <v>6679</v>
      </c>
      <c r="D23" s="21">
        <f>168441</f>
        <v>168441</v>
      </c>
      <c r="E23" s="21">
        <f>164.4931640625</f>
        <v>164.4931640625</v>
      </c>
    </row>
    <row r="24">
      <c r="A24" s="21">
        <f>6959</f>
        <v>6959</v>
      </c>
      <c r="B24" s="21">
        <f>0</f>
        <v>0</v>
      </c>
      <c r="C24" s="21">
        <f>6918</f>
        <v>6918</v>
      </c>
      <c r="D24" s="21">
        <f>168441</f>
        <v>168441</v>
      </c>
      <c r="E24" s="21">
        <f>164.4931640625</f>
        <v>164.4931640625</v>
      </c>
    </row>
    <row r="25">
      <c r="A25" s="21">
        <f>7195</f>
        <v>7195</v>
      </c>
      <c r="B25" s="21">
        <f>0</f>
        <v>0</v>
      </c>
      <c r="C25" s="21">
        <f>7142</f>
        <v>7142</v>
      </c>
      <c r="D25" s="21">
        <f>168441</f>
        <v>168441</v>
      </c>
      <c r="E25" s="21">
        <f>164.4931640625</f>
        <v>164.4931640625</v>
      </c>
    </row>
    <row r="26">
      <c r="A26" s="21">
        <f>7432</f>
        <v>7432</v>
      </c>
      <c r="B26" s="21">
        <f>0</f>
        <v>0</v>
      </c>
      <c r="C26" s="21">
        <f>7374</f>
        <v>7374</v>
      </c>
      <c r="D26" s="21">
        <f>168441</f>
        <v>168441</v>
      </c>
      <c r="E26" s="21">
        <f>164.4931640625</f>
        <v>164.4931640625</v>
      </c>
    </row>
    <row r="27">
      <c r="A27" s="21">
        <f>7679</f>
        <v>7679</v>
      </c>
      <c r="B27" s="21">
        <f>10</f>
        <v>10</v>
      </c>
      <c r="C27" s="21">
        <f>7624</f>
        <v>7624</v>
      </c>
      <c r="D27" s="21">
        <f>168441</f>
        <v>168441</v>
      </c>
      <c r="E27" s="21">
        <f>164.4931640625</f>
        <v>164.4931640625</v>
      </c>
    </row>
    <row r="28">
      <c r="A28" s="21">
        <f>7956</f>
        <v>7956</v>
      </c>
      <c r="B28" s="21">
        <f>13</f>
        <v>13</v>
      </c>
      <c r="C28" s="21">
        <f>7862</f>
        <v>7862</v>
      </c>
      <c r="D28" s="21">
        <f>168687</f>
        <v>168687</v>
      </c>
      <c r="E28" s="21">
        <f>164.7333984375</f>
        <v>164.7333984375</v>
      </c>
    </row>
    <row r="29">
      <c r="A29" s="21">
        <f>8184</f>
        <v>8184</v>
      </c>
      <c r="B29" s="21">
        <f>25</f>
        <v>25</v>
      </c>
      <c r="C29" s="21">
        <f>8113</f>
        <v>8113</v>
      </c>
      <c r="D29" s="21">
        <f>169403</f>
        <v>169403</v>
      </c>
      <c r="E29" s="21">
        <f>165.4326171875</f>
        <v>165.4326171875</v>
      </c>
    </row>
    <row r="30">
      <c r="A30" s="21">
        <f>8417</f>
        <v>8417</v>
      </c>
      <c r="B30" s="21">
        <f>22</f>
        <v>22</v>
      </c>
      <c r="C30" s="21">
        <f>8336</f>
        <v>8336</v>
      </c>
      <c r="D30" s="21">
        <f>170535</f>
        <v>170535</v>
      </c>
      <c r="E30" s="21">
        <f>166.5380859375</f>
        <v>166.5380859375</v>
      </c>
    </row>
    <row r="31">
      <c r="A31" s="21">
        <f>8648</f>
        <v>8648</v>
      </c>
      <c r="B31" s="21">
        <f>25</f>
        <v>25</v>
      </c>
      <c r="C31" s="21">
        <f>8563</f>
        <v>8563</v>
      </c>
      <c r="D31" s="21">
        <f>172051</f>
        <v>172051</v>
      </c>
      <c r="E31" s="21">
        <f>168.0185546875</f>
        <v>168.0185546875</v>
      </c>
    </row>
    <row r="32">
      <c r="A32" s="21">
        <f>8880</f>
        <v>8880</v>
      </c>
      <c r="B32" s="21">
        <f>19</f>
        <v>19</v>
      </c>
      <c r="C32" s="21">
        <f>8825</f>
        <v>8825</v>
      </c>
      <c r="D32" s="21">
        <f>173579</f>
        <v>173579</v>
      </c>
      <c r="E32" s="21">
        <f>169.5107421875</f>
        <v>169.5107421875</v>
      </c>
    </row>
    <row r="33">
      <c r="A33" s="21">
        <f>9125</f>
        <v>9125</v>
      </c>
      <c r="B33" s="21">
        <f>35</f>
        <v>35</v>
      </c>
      <c r="C33" s="21">
        <f>9072</f>
        <v>9072</v>
      </c>
      <c r="D33" s="21">
        <f>175739</f>
        <v>175739</v>
      </c>
      <c r="E33" s="21">
        <f>171.6201171875</f>
        <v>171.6201171875</v>
      </c>
    </row>
    <row r="34">
      <c r="A34" s="21">
        <f>9379</f>
        <v>9379</v>
      </c>
      <c r="B34" s="21">
        <f>38</f>
        <v>38</v>
      </c>
      <c r="C34" s="21">
        <f>9371</f>
        <v>9371</v>
      </c>
      <c r="D34" s="21">
        <f>182071</f>
        <v>182071</v>
      </c>
      <c r="E34" s="21">
        <f>177.8037109375</f>
        <v>177.8037109375</v>
      </c>
    </row>
    <row r="35">
      <c r="A35" s="21">
        <f>9654</f>
        <v>9654</v>
      </c>
      <c r="B35" s="21">
        <f>5</f>
        <v>5</v>
      </c>
      <c r="C35" s="21">
        <f>9637</f>
        <v>9637</v>
      </c>
      <c r="D35" s="21">
        <f>186205</f>
        <v>186205</v>
      </c>
      <c r="E35" s="21">
        <f>181.8408203125</f>
        <v>181.8408203125</v>
      </c>
    </row>
    <row r="36">
      <c r="A36" s="21">
        <f>9902</f>
        <v>9902</v>
      </c>
      <c r="B36" s="21">
        <f>0</f>
        <v>0</v>
      </c>
      <c r="C36" s="21">
        <f>9875</f>
        <v>9875</v>
      </c>
      <c r="D36" s="21">
        <f>186191</f>
        <v>186191</v>
      </c>
      <c r="E36" s="21">
        <f>181.8271484375</f>
        <v>181.8271484375</v>
      </c>
    </row>
    <row r="37">
      <c r="A37" s="21">
        <f>10133</f>
        <v>10133</v>
      </c>
      <c r="B37" s="21">
        <f>3</f>
        <v>3</v>
      </c>
      <c r="C37" s="21">
        <f>10107</f>
        <v>10107</v>
      </c>
      <c r="D37" s="21">
        <f>186191</f>
        <v>186191</v>
      </c>
      <c r="E37" s="21">
        <f>181.8271484375</f>
        <v>181.8271484375</v>
      </c>
    </row>
    <row r="38">
      <c r="A38" s="21">
        <f>10368</f>
        <v>10368</v>
      </c>
      <c r="B38" s="21">
        <f>3</f>
        <v>3</v>
      </c>
      <c r="C38" s="21">
        <f>10324</f>
        <v>10324</v>
      </c>
      <c r="D38" s="21">
        <f>186183</f>
        <v>186183</v>
      </c>
      <c r="E38" s="21">
        <f>181.8193359375</f>
        <v>181.8193359375</v>
      </c>
    </row>
    <row r="39">
      <c r="A39" s="21">
        <f>10624</f>
        <v>10624</v>
      </c>
      <c r="B39" s="21">
        <f>2</f>
        <v>2</v>
      </c>
      <c r="C39" s="21">
        <f>10606</f>
        <v>10606</v>
      </c>
      <c r="D39" s="21">
        <f>186187</f>
        <v>186187</v>
      </c>
      <c r="E39" s="21">
        <f>181.8232421875</f>
        <v>181.8232421875</v>
      </c>
    </row>
    <row r="40">
      <c r="A40" s="21">
        <f>10873</f>
        <v>10873</v>
      </c>
      <c r="B40" s="21">
        <f>20</f>
        <v>20</v>
      </c>
      <c r="C40" s="21">
        <f>10841</f>
        <v>10841</v>
      </c>
      <c r="D40" s="21">
        <f>186175</f>
        <v>186175</v>
      </c>
      <c r="E40" s="21">
        <f>181.8115234375</f>
        <v>181.8115234375</v>
      </c>
    </row>
    <row r="41">
      <c r="A41" s="21">
        <f>11187</f>
        <v>11187</v>
      </c>
      <c r="B41" s="21">
        <f>13</f>
        <v>13</v>
      </c>
      <c r="C41" s="21">
        <f>11164</f>
        <v>11164</v>
      </c>
      <c r="D41" s="21">
        <f>187579</f>
        <v>187579</v>
      </c>
      <c r="E41" s="21">
        <f>183.1826171875</f>
        <v>183.1826171875</v>
      </c>
    </row>
    <row r="42">
      <c r="A42" s="21">
        <f>11422</f>
        <v>11422</v>
      </c>
      <c r="B42" s="21">
        <f>4</f>
        <v>4</v>
      </c>
      <c r="C42" s="21">
        <f>11393</f>
        <v>11393</v>
      </c>
      <c r="D42" s="21">
        <f>187981</f>
        <v>187981</v>
      </c>
      <c r="E42" s="21">
        <f>183.5751953125</f>
        <v>183.5751953125</v>
      </c>
    </row>
    <row r="43">
      <c r="A43" s="21">
        <f>11669</f>
        <v>11669</v>
      </c>
      <c r="B43" s="21">
        <f>3</f>
        <v>3</v>
      </c>
      <c r="C43" s="21">
        <f>11635</f>
        <v>11635</v>
      </c>
      <c r="D43" s="21">
        <f>188017</f>
        <v>188017</v>
      </c>
      <c r="E43" s="21">
        <f>183.6103515625</f>
        <v>183.6103515625</v>
      </c>
    </row>
    <row r="44">
      <c r="A44" s="21">
        <f>11918</f>
        <v>11918</v>
      </c>
      <c r="B44" s="21">
        <f>3</f>
        <v>3</v>
      </c>
      <c r="C44" s="21">
        <f>11877</f>
        <v>11877</v>
      </c>
      <c r="D44" s="21">
        <f>188005</f>
        <v>188005</v>
      </c>
      <c r="E44" s="21">
        <f>183.5986328125</f>
        <v>183.5986328125</v>
      </c>
    </row>
    <row r="45">
      <c r="A45" s="21">
        <f>12141</f>
        <v>12141</v>
      </c>
      <c r="B45" s="21">
        <f>0</f>
        <v>0</v>
      </c>
      <c r="C45" s="21">
        <f>12118</f>
        <v>12118</v>
      </c>
      <c r="D45" s="21">
        <f>188005</f>
        <v>188005</v>
      </c>
      <c r="E45" s="21">
        <f>183.5986328125</f>
        <v>183.5986328125</v>
      </c>
    </row>
    <row r="46">
      <c r="A46" s="21">
        <f>12364</f>
        <v>12364</v>
      </c>
      <c r="B46" s="21">
        <f>3</f>
        <v>3</v>
      </c>
      <c r="C46" s="21">
        <f>12353</f>
        <v>12353</v>
      </c>
      <c r="D46" s="21">
        <f>188005</f>
        <v>188005</v>
      </c>
      <c r="E46" s="21">
        <f>183.5986328125</f>
        <v>183.5986328125</v>
      </c>
    </row>
    <row r="47">
      <c r="A47" s="21">
        <f>12587</f>
        <v>12587</v>
      </c>
      <c r="B47" s="21">
        <f>0</f>
        <v>0</v>
      </c>
      <c r="C47" s="21">
        <f>12561</f>
        <v>12561</v>
      </c>
      <c r="D47" s="21">
        <f>188033</f>
        <v>188033</v>
      </c>
      <c r="E47" s="21">
        <f>183.6259765625</f>
        <v>183.6259765625</v>
      </c>
    </row>
    <row r="48">
      <c r="A48" s="21">
        <f>12810</f>
        <v>12810</v>
      </c>
      <c r="B48" s="21">
        <f>0</f>
        <v>0</v>
      </c>
      <c r="C48" s="21">
        <f>12794</f>
        <v>12794</v>
      </c>
      <c r="D48" s="21">
        <f>188045</f>
        <v>188045</v>
      </c>
      <c r="E48" s="21">
        <f>183.6376953125</f>
        <v>183.6376953125</v>
      </c>
    </row>
    <row r="49">
      <c r="A49" s="21">
        <f>13063</f>
        <v>13063</v>
      </c>
      <c r="B49" s="21">
        <f>3</f>
        <v>3</v>
      </c>
      <c r="C49" s="21">
        <f>13053</f>
        <v>13053</v>
      </c>
      <c r="D49" s="21">
        <f>188041</f>
        <v>188041</v>
      </c>
      <c r="E49" s="21">
        <f>183.6337890625</f>
        <v>183.6337890625</v>
      </c>
    </row>
    <row r="50">
      <c r="A50" s="21">
        <f>13320</f>
        <v>13320</v>
      </c>
      <c r="B50" s="21">
        <f>2</f>
        <v>2</v>
      </c>
      <c r="C50" s="21">
        <f>13281</f>
        <v>13281</v>
      </c>
      <c r="D50" s="21">
        <f>188021</f>
        <v>188021</v>
      </c>
      <c r="E50" s="21">
        <f>183.6142578125</f>
        <v>183.6142578125</v>
      </c>
    </row>
    <row r="51">
      <c r="A51" s="21">
        <f>13552</f>
        <v>13552</v>
      </c>
      <c r="B51" s="21">
        <f>4</f>
        <v>4</v>
      </c>
      <c r="C51" s="21">
        <f>13521</f>
        <v>13521</v>
      </c>
      <c r="D51" s="21">
        <f>188059</f>
        <v>188059</v>
      </c>
      <c r="E51" s="21">
        <f>183.6513671875</f>
        <v>183.6513671875</v>
      </c>
    </row>
    <row r="52">
      <c r="A52" s="21">
        <f>13784</f>
        <v>13784</v>
      </c>
      <c r="B52" s="21">
        <f>0</f>
        <v>0</v>
      </c>
      <c r="C52" s="21">
        <f>13751</f>
        <v>13751</v>
      </c>
      <c r="D52" s="21">
        <f>188059</f>
        <v>188059</v>
      </c>
      <c r="E52" s="21">
        <f>183.6513671875</f>
        <v>183.6513671875</v>
      </c>
    </row>
    <row r="53">
      <c r="A53" s="21">
        <f>14041</f>
        <v>14041</v>
      </c>
      <c r="B53" s="21">
        <f>3</f>
        <v>3</v>
      </c>
      <c r="C53" s="21">
        <f>14012</f>
        <v>14012</v>
      </c>
      <c r="D53" s="21">
        <f>188067</f>
        <v>188067</v>
      </c>
      <c r="E53" s="21">
        <f>183.6591796875</f>
        <v>183.6591796875</v>
      </c>
    </row>
    <row r="54">
      <c r="A54" s="21">
        <f>14309</f>
        <v>14309</v>
      </c>
      <c r="B54" s="21">
        <f>3</f>
        <v>3</v>
      </c>
      <c r="C54" s="21">
        <f>14266</f>
        <v>14266</v>
      </c>
      <c r="D54" s="21">
        <f>188067</f>
        <v>188067</v>
      </c>
      <c r="E54" s="21">
        <f>183.6591796875</f>
        <v>183.6591796875</v>
      </c>
    </row>
    <row r="55">
      <c r="A55" s="21">
        <f>14556</f>
        <v>14556</v>
      </c>
      <c r="B55" s="21">
        <f>3</f>
        <v>3</v>
      </c>
      <c r="C55" s="21">
        <f>14509</f>
        <v>14509</v>
      </c>
      <c r="D55" s="21">
        <f>188067</f>
        <v>188067</v>
      </c>
      <c r="E55" s="21">
        <f>183.6591796875</f>
        <v>183.6591796875</v>
      </c>
    </row>
    <row r="56">
      <c r="A56" s="21">
        <f>14826</f>
        <v>14826</v>
      </c>
      <c r="B56" s="21">
        <f>0</f>
        <v>0</v>
      </c>
      <c r="C56" s="21">
        <f>14748</f>
        <v>14748</v>
      </c>
      <c r="D56" s="21">
        <f>188071</f>
        <v>188071</v>
      </c>
      <c r="E56" s="21">
        <f>183.6630859375</f>
        <v>183.6630859375</v>
      </c>
    </row>
    <row r="57">
      <c r="A57" s="21">
        <f>15095</f>
        <v>15095</v>
      </c>
      <c r="B57" s="21">
        <f>6</f>
        <v>6</v>
      </c>
      <c r="C57" s="21">
        <f>15030</f>
        <v>15030</v>
      </c>
      <c r="D57" s="21">
        <f>188071</f>
        <v>188071</v>
      </c>
      <c r="E57" s="21">
        <f>183.6630859375</f>
        <v>183.6630859375</v>
      </c>
    </row>
    <row r="58">
      <c r="A58" s="21">
        <f>15338</f>
        <v>15338</v>
      </c>
      <c r="B58" s="21">
        <f>29</f>
        <v>29</v>
      </c>
      <c r="C58" s="21">
        <f>15306</f>
        <v>15306</v>
      </c>
      <c r="D58" s="21">
        <f>188079</f>
        <v>188079</v>
      </c>
      <c r="E58" s="21">
        <f>183.6708984375</f>
        <v>183.6708984375</v>
      </c>
    </row>
    <row r="59">
      <c r="A59" s="21">
        <f>15594</f>
        <v>15594</v>
      </c>
      <c r="B59" s="21">
        <f>22</f>
        <v>22</v>
      </c>
      <c r="C59" s="21">
        <f>15512</f>
        <v>15512</v>
      </c>
      <c r="D59" s="21">
        <f>188687</f>
        <v>188687</v>
      </c>
      <c r="E59" s="21">
        <f>184.2646484375</f>
        <v>184.2646484375</v>
      </c>
    </row>
    <row r="60">
      <c r="A60" s="21">
        <f>15829</f>
        <v>15829</v>
      </c>
      <c r="B60" s="21">
        <f>3</f>
        <v>3</v>
      </c>
      <c r="C60" s="21">
        <f>15758</f>
        <v>15758</v>
      </c>
      <c r="D60" s="21">
        <f>189091</f>
        <v>189091</v>
      </c>
      <c r="E60" s="21">
        <f>184.6591796875</f>
        <v>184.6591796875</v>
      </c>
    </row>
    <row r="61">
      <c r="A61" s="21">
        <f>16090</f>
        <v>16090</v>
      </c>
      <c r="B61" s="21">
        <f>0</f>
        <v>0</v>
      </c>
      <c r="C61" s="21">
        <f>16013</f>
        <v>16013</v>
      </c>
      <c r="D61" s="21">
        <f>189121</f>
        <v>189121</v>
      </c>
      <c r="E61" s="21">
        <f>184.6884765625</f>
        <v>184.6884765625</v>
      </c>
    </row>
    <row r="62">
      <c r="A62" s="21">
        <f>16335</f>
        <v>16335</v>
      </c>
      <c r="B62" s="21">
        <f>3</f>
        <v>3</v>
      </c>
      <c r="C62" s="21">
        <f>16266</f>
        <v>16266</v>
      </c>
      <c r="D62" s="21">
        <f>189105</f>
        <v>189105</v>
      </c>
      <c r="E62" s="21">
        <f>184.6728515625</f>
        <v>184.6728515625</v>
      </c>
    </row>
    <row r="63">
      <c r="A63" s="21">
        <f>16582</f>
        <v>16582</v>
      </c>
      <c r="B63" s="21">
        <f>3</f>
        <v>3</v>
      </c>
      <c r="C63" s="21">
        <f>16524</f>
        <v>16524</v>
      </c>
      <c r="D63" s="21">
        <f>189105</f>
        <v>189105</v>
      </c>
      <c r="E63" s="21">
        <f>184.6728515625</f>
        <v>184.6728515625</v>
      </c>
    </row>
    <row r="64">
      <c r="A64" s="21">
        <f>16836</f>
        <v>16836</v>
      </c>
      <c r="B64" s="21">
        <f>3</f>
        <v>3</v>
      </c>
      <c r="C64" s="21">
        <f>16786</f>
        <v>16786</v>
      </c>
      <c r="D64" s="21">
        <f>189113</f>
        <v>189113</v>
      </c>
      <c r="E64" s="21">
        <f>184.6806640625</f>
        <v>184.6806640625</v>
      </c>
    </row>
    <row r="65">
      <c r="A65" s="21">
        <f>17081</f>
        <v>17081</v>
      </c>
      <c r="B65" s="21">
        <f>0</f>
        <v>0</v>
      </c>
      <c r="C65" s="21">
        <f>17035</f>
        <v>17035</v>
      </c>
      <c r="D65" s="21">
        <f>189113</f>
        <v>189113</v>
      </c>
      <c r="E65" s="21">
        <f>184.6806640625</f>
        <v>184.6806640625</v>
      </c>
    </row>
    <row r="66">
      <c r="A66" s="21">
        <f>17324</f>
        <v>17324</v>
      </c>
      <c r="B66" s="21">
        <f>3</f>
        <v>3</v>
      </c>
      <c r="C66" s="21">
        <f>17279</f>
        <v>17279</v>
      </c>
      <c r="D66" s="21">
        <f>189105</f>
        <v>189105</v>
      </c>
      <c r="E66" s="21">
        <f>184.6728515625</f>
        <v>184.6728515625</v>
      </c>
    </row>
    <row r="67">
      <c r="A67" s="21">
        <f>17557</f>
        <v>17557</v>
      </c>
      <c r="B67" s="21">
        <f>0</f>
        <v>0</v>
      </c>
      <c r="C67" s="21">
        <f>17502</f>
        <v>17502</v>
      </c>
      <c r="D67" s="21">
        <f>189105</f>
        <v>189105</v>
      </c>
      <c r="E67" s="21">
        <f>184.6728515625</f>
        <v>184.6728515625</v>
      </c>
    </row>
    <row r="68">
      <c r="A68" s="21">
        <f>17801</f>
        <v>17801</v>
      </c>
      <c r="B68" s="21">
        <f>3</f>
        <v>3</v>
      </c>
      <c r="C68" s="21">
        <f>17757</f>
        <v>17757</v>
      </c>
      <c r="D68" s="21">
        <f>189105</f>
        <v>189105</v>
      </c>
      <c r="E68" s="21">
        <f>184.6728515625</f>
        <v>184.6728515625</v>
      </c>
    </row>
    <row r="69">
      <c r="A69" s="21">
        <f>18045</f>
        <v>18045</v>
      </c>
      <c r="B69" s="21">
        <f>3</f>
        <v>3</v>
      </c>
      <c r="C69" s="21">
        <f>18025</f>
        <v>18025</v>
      </c>
      <c r="D69" s="21">
        <f>189169</f>
        <v>189169</v>
      </c>
      <c r="E69" s="21">
        <f>184.7353515625</f>
        <v>184.7353515625</v>
      </c>
    </row>
    <row r="70">
      <c r="A70" s="21">
        <f>18328</f>
        <v>18328</v>
      </c>
      <c r="B70" s="21">
        <f>14</f>
        <v>14</v>
      </c>
      <c r="C70" s="21">
        <f>18271</f>
        <v>18271</v>
      </c>
      <c r="D70" s="21">
        <f>189335</f>
        <v>189335</v>
      </c>
      <c r="E70" s="21">
        <f>184.8974609375</f>
        <v>184.8974609375</v>
      </c>
    </row>
    <row r="71">
      <c r="A71" s="21">
        <f>18561</f>
        <v>18561</v>
      </c>
      <c r="B71" s="21">
        <f>6</f>
        <v>6</v>
      </c>
      <c r="C71" s="21">
        <f>18534</f>
        <v>18534</v>
      </c>
      <c r="D71" s="21">
        <f>189611</f>
        <v>189611</v>
      </c>
      <c r="E71" s="21">
        <f>185.1669921875</f>
        <v>185.1669921875</v>
      </c>
    </row>
    <row r="72">
      <c r="A72" s="21">
        <f>18800</f>
        <v>18800</v>
      </c>
      <c r="B72" s="21">
        <f>3</f>
        <v>3</v>
      </c>
      <c r="C72" s="21">
        <f>18771</f>
        <v>18771</v>
      </c>
      <c r="D72" s="21">
        <f>189693</f>
        <v>189693</v>
      </c>
      <c r="E72" s="21">
        <f>185.2470703125</f>
        <v>185.2470703125</v>
      </c>
    </row>
    <row r="73">
      <c r="A73" s="21">
        <f>19039</f>
        <v>19039</v>
      </c>
      <c r="B73" s="21">
        <f>3</f>
        <v>3</v>
      </c>
      <c r="C73" s="21">
        <f>19018</f>
        <v>19018</v>
      </c>
      <c r="D73" s="21">
        <f>189693</f>
        <v>189693</v>
      </c>
      <c r="E73" s="21">
        <f>185.2470703125</f>
        <v>185.2470703125</v>
      </c>
    </row>
    <row r="74">
      <c r="A74" s="21">
        <f>19278</f>
        <v>19278</v>
      </c>
      <c r="B74" s="21">
        <f>0</f>
        <v>0</v>
      </c>
      <c r="C74" s="21">
        <f>19249</f>
        <v>19249</v>
      </c>
      <c r="D74" s="21">
        <f>189693</f>
        <v>189693</v>
      </c>
      <c r="E74" s="21">
        <f>185.2470703125</f>
        <v>185.2470703125</v>
      </c>
    </row>
    <row r="75">
      <c r="A75" s="21">
        <f>19523</f>
        <v>19523</v>
      </c>
      <c r="B75" s="21">
        <f>3</f>
        <v>3</v>
      </c>
      <c r="C75" s="21">
        <f>19485</f>
        <v>19485</v>
      </c>
      <c r="D75" s="21">
        <f>189673</f>
        <v>189673</v>
      </c>
      <c r="E75" s="21">
        <f>185.2275390625</f>
        <v>185.2275390625</v>
      </c>
    </row>
    <row r="76">
      <c r="A76" s="21">
        <f>19762</f>
        <v>19762</v>
      </c>
      <c r="B76" s="21">
        <f>3</f>
        <v>3</v>
      </c>
      <c r="C76" s="21">
        <f>19726</f>
        <v>19726</v>
      </c>
      <c r="D76" s="21">
        <f>189669</f>
        <v>189669</v>
      </c>
      <c r="E76" s="21">
        <f>185.2236328125</f>
        <v>185.2236328125</v>
      </c>
    </row>
    <row r="77">
      <c r="A77" s="21">
        <f>19966</f>
        <v>19966</v>
      </c>
      <c r="B77" s="21">
        <f>0</f>
        <v>0</v>
      </c>
      <c r="C77" s="21">
        <f>19923</f>
        <v>19923</v>
      </c>
      <c r="D77" s="21">
        <f>189673</f>
        <v>189673</v>
      </c>
      <c r="E77" s="21">
        <f>185.2275390625</f>
        <v>185.2275390625</v>
      </c>
    </row>
    <row r="78">
      <c r="A78" s="21">
        <f>20229</f>
        <v>20229</v>
      </c>
      <c r="B78" s="21">
        <f>3</f>
        <v>3</v>
      </c>
      <c r="C78" s="21">
        <f>20176</f>
        <v>20176</v>
      </c>
      <c r="D78" s="21">
        <f>189677</f>
        <v>189677</v>
      </c>
      <c r="E78" s="21">
        <f>185.2314453125</f>
        <v>185.2314453125</v>
      </c>
    </row>
    <row r="79">
      <c r="A79" s="21">
        <f>20472</f>
        <v>20472</v>
      </c>
      <c r="B79" s="21">
        <f>0</f>
        <v>0</v>
      </c>
      <c r="C79" s="21">
        <f>20414</f>
        <v>20414</v>
      </c>
      <c r="D79" s="21">
        <f>189661</f>
        <v>189661</v>
      </c>
      <c r="E79" s="21">
        <f>185.2158203125</f>
        <v>185.2158203125</v>
      </c>
    </row>
    <row r="80">
      <c r="A80" s="21">
        <f>20706</f>
        <v>20706</v>
      </c>
      <c r="B80" s="21">
        <f>2</f>
        <v>2</v>
      </c>
      <c r="C80" s="21">
        <f>20656</f>
        <v>20656</v>
      </c>
      <c r="D80" s="21">
        <f>189657</f>
        <v>189657</v>
      </c>
      <c r="E80" s="21">
        <f>185.2119140625</f>
        <v>185.2119140625</v>
      </c>
    </row>
    <row r="81">
      <c r="A81" s="21">
        <f>20942</f>
        <v>20942</v>
      </c>
      <c r="B81" s="21">
        <f>3</f>
        <v>3</v>
      </c>
      <c r="C81" s="21">
        <f>20897</f>
        <v>20897</v>
      </c>
      <c r="D81" s="21">
        <f>189617</f>
        <v>189617</v>
      </c>
      <c r="E81" s="21">
        <f>185.1728515625</f>
        <v>185.1728515625</v>
      </c>
    </row>
    <row r="82">
      <c r="A82" s="21">
        <f>21195</f>
        <v>21195</v>
      </c>
      <c r="B82" s="21">
        <f>5</f>
        <v>5</v>
      </c>
      <c r="C82" s="21">
        <f>21134</f>
        <v>21134</v>
      </c>
      <c r="D82" s="21">
        <f>189653</f>
        <v>189653</v>
      </c>
      <c r="E82" s="21">
        <f>185.2080078125</f>
        <v>185.2080078125</v>
      </c>
    </row>
    <row r="83">
      <c r="A83" s="21">
        <f>21436</f>
        <v>21436</v>
      </c>
      <c r="B83" s="21">
        <f>3</f>
        <v>3</v>
      </c>
      <c r="C83" s="21">
        <f>21375</f>
        <v>21375</v>
      </c>
      <c r="D83" s="21">
        <f>189699</f>
        <v>189699</v>
      </c>
      <c r="E83" s="21">
        <f>185.2529296875</f>
        <v>185.2529296875</v>
      </c>
    </row>
    <row r="84">
      <c r="A84" s="21">
        <f>21687</f>
        <v>21687</v>
      </c>
      <c r="B84" s="21">
        <f>0</f>
        <v>0</v>
      </c>
      <c r="C84" s="21">
        <f>21650</f>
        <v>21650</v>
      </c>
      <c r="D84" s="21">
        <f>189708</f>
        <v>189708</v>
      </c>
      <c r="E84" s="21">
        <f>185.26171875</f>
        <v>185.26171875</v>
      </c>
    </row>
    <row r="85">
      <c r="A85" s="21">
        <f>21928</f>
        <v>21928</v>
      </c>
      <c r="B85" s="21">
        <f>0</f>
        <v>0</v>
      </c>
      <c r="C85" s="21">
        <f>21904</f>
        <v>21904</v>
      </c>
      <c r="D85" s="21">
        <f>189712</f>
        <v>189712</v>
      </c>
      <c r="E85" s="21">
        <f>185.265625</f>
        <v>185.265625</v>
      </c>
    </row>
    <row r="86">
      <c r="A86" s="21">
        <f>22186</f>
        <v>22186</v>
      </c>
      <c r="B86" s="21">
        <f>6</f>
        <v>6</v>
      </c>
      <c r="C86" s="21">
        <f>22153</f>
        <v>22153</v>
      </c>
      <c r="D86" s="21">
        <f>189716</f>
        <v>189716</v>
      </c>
      <c r="E86" s="21">
        <f>185.26953125</f>
        <v>185.26953125</v>
      </c>
    </row>
    <row r="87">
      <c r="A87" s="21">
        <f>22454</f>
        <v>22454</v>
      </c>
      <c r="B87" s="21">
        <f>0</f>
        <v>0</v>
      </c>
      <c r="C87" s="21">
        <f>22401</f>
        <v>22401</v>
      </c>
      <c r="D87" s="21">
        <f>189750</f>
        <v>189750</v>
      </c>
      <c r="E87" s="21">
        <f>185.302734375</f>
        <v>185.302734375</v>
      </c>
    </row>
    <row r="88">
      <c r="A88" s="21">
        <f>22682</f>
        <v>22682</v>
      </c>
      <c r="B88" s="21">
        <f>0</f>
        <v>0</v>
      </c>
      <c r="C88" s="21">
        <f>22617</f>
        <v>22617</v>
      </c>
      <c r="D88" s="21">
        <f>189694</f>
        <v>189694</v>
      </c>
      <c r="E88" s="21">
        <f>185.248046875</f>
        <v>185.248046875</v>
      </c>
    </row>
    <row r="89">
      <c r="A89" s="21">
        <f>22940</f>
        <v>22940</v>
      </c>
      <c r="B89" s="21">
        <f>3</f>
        <v>3</v>
      </c>
      <c r="C89" s="21">
        <f>22877</f>
        <v>22877</v>
      </c>
      <c r="D89" s="21">
        <f>189694</f>
        <v>189694</v>
      </c>
      <c r="E89" s="21">
        <f>185.248046875</f>
        <v>185.248046875</v>
      </c>
    </row>
    <row r="90">
      <c r="A90" s="21">
        <f>23184</f>
        <v>23184</v>
      </c>
      <c r="B90" s="21">
        <f>3</f>
        <v>3</v>
      </c>
      <c r="C90" s="21">
        <f>23144</f>
        <v>23144</v>
      </c>
      <c r="D90" s="21">
        <f>189694</f>
        <v>189694</v>
      </c>
      <c r="E90" s="21">
        <f>185.248046875</f>
        <v>185.248046875</v>
      </c>
    </row>
    <row r="91">
      <c r="A91" s="21">
        <f>23427</f>
        <v>23427</v>
      </c>
      <c r="B91" s="21">
        <f>0</f>
        <v>0</v>
      </c>
      <c r="C91" s="21">
        <f>23413</f>
        <v>23413</v>
      </c>
      <c r="D91" s="21">
        <f>189756</f>
        <v>189756</v>
      </c>
      <c r="E91" s="21">
        <f>185.30859375</f>
        <v>185.30859375</v>
      </c>
    </row>
    <row r="92">
      <c r="A92" s="21">
        <f>23683</f>
        <v>23683</v>
      </c>
      <c r="B92" s="21">
        <f>3</f>
        <v>3</v>
      </c>
      <c r="C92" s="21">
        <f>23654</f>
        <v>23654</v>
      </c>
      <c r="D92" s="21">
        <f>189872</f>
        <v>189872</v>
      </c>
      <c r="E92" s="21">
        <f>185.421875</f>
        <v>185.421875</v>
      </c>
    </row>
    <row r="93">
      <c r="A93" s="21">
        <f>23927</f>
        <v>23927</v>
      </c>
      <c r="B93" s="21">
        <f>2</f>
        <v>2</v>
      </c>
      <c r="C93" s="21">
        <f>23881</f>
        <v>23881</v>
      </c>
      <c r="D93" s="21">
        <f>189872</f>
        <v>189872</v>
      </c>
      <c r="E93" s="21">
        <f>185.421875</f>
        <v>185.421875</v>
      </c>
    </row>
    <row r="94">
      <c r="A94" s="21">
        <f>24184</f>
        <v>24184</v>
      </c>
      <c r="B94" s="21">
        <f>0</f>
        <v>0</v>
      </c>
      <c r="C94" s="21">
        <f>24141</f>
        <v>24141</v>
      </c>
      <c r="D94" s="21">
        <f>189876</f>
        <v>189876</v>
      </c>
      <c r="E94" s="21">
        <f>185.42578125</f>
        <v>185.42578125</v>
      </c>
    </row>
    <row r="95">
      <c r="A95" s="21">
        <f>24436</f>
        <v>24436</v>
      </c>
      <c r="B95" s="21">
        <f>0</f>
        <v>0</v>
      </c>
      <c r="C95" s="21">
        <f>24397</f>
        <v>24397</v>
      </c>
      <c r="D95" s="21">
        <f>189844</f>
        <v>189844</v>
      </c>
      <c r="E95" s="21">
        <f>185.39453125</f>
        <v>185.39453125</v>
      </c>
    </row>
    <row r="96">
      <c r="A96" s="21">
        <f>24678</f>
        <v>24678</v>
      </c>
      <c r="B96" s="21">
        <f>0</f>
        <v>0</v>
      </c>
      <c r="C96" s="21">
        <f>24621</f>
        <v>24621</v>
      </c>
      <c r="D96" s="21">
        <f>189824</f>
        <v>189824</v>
      </c>
      <c r="E96" s="21">
        <f>185.375</f>
        <v>185.375</v>
      </c>
    </row>
    <row r="97">
      <c r="A97" s="21">
        <f>24926</f>
        <v>24926</v>
      </c>
      <c r="B97" s="21">
        <f>0</f>
        <v>0</v>
      </c>
      <c r="C97" s="21">
        <f>24870</f>
        <v>24870</v>
      </c>
      <c r="D97" s="21">
        <f>189852</f>
        <v>189852</v>
      </c>
      <c r="E97" s="21">
        <f>185.40234375</f>
        <v>185.40234375</v>
      </c>
    </row>
    <row r="98">
      <c r="A98" s="21">
        <f>25196</f>
        <v>25196</v>
      </c>
      <c r="B98" s="21">
        <f>18</f>
        <v>18</v>
      </c>
      <c r="C98" s="21">
        <f>25160</f>
        <v>25160</v>
      </c>
      <c r="D98" s="21">
        <f>189856</f>
        <v>189856</v>
      </c>
      <c r="E98" s="21">
        <f>185.40625</f>
        <v>185.40625</v>
      </c>
    </row>
    <row r="99">
      <c r="A99" s="21">
        <f>25485</f>
        <v>25485</v>
      </c>
      <c r="B99" s="21">
        <f>12</f>
        <v>12</v>
      </c>
      <c r="C99" s="21">
        <f>25442</f>
        <v>25442</v>
      </c>
      <c r="D99" s="21">
        <f>190004</f>
        <v>190004</v>
      </c>
      <c r="E99" s="21">
        <f>185.55078125</f>
        <v>185.55078125</v>
      </c>
    </row>
    <row r="100">
      <c r="A100" s="21">
        <f>25750</f>
        <v>25750</v>
      </c>
      <c r="B100" s="21">
        <f>3</f>
        <v>3</v>
      </c>
      <c r="C100" s="21">
        <f>25736</f>
        <v>25736</v>
      </c>
      <c r="D100" s="21">
        <f>190204</f>
        <v>190204</v>
      </c>
      <c r="E100" s="21">
        <f>185.74609375</f>
        <v>185.74609375</v>
      </c>
    </row>
    <row r="101">
      <c r="A101" s="21">
        <f>26015</f>
        <v>26015</v>
      </c>
      <c r="B101" s="21">
        <f>0</f>
        <v>0</v>
      </c>
      <c r="C101" s="21">
        <f>25992</f>
        <v>25992</v>
      </c>
      <c r="D101" s="21">
        <f>190240</f>
        <v>190240</v>
      </c>
      <c r="E101" s="21">
        <f>185.78125</f>
        <v>185.78125</v>
      </c>
    </row>
    <row r="102">
      <c r="A102" s="21">
        <f>26296</f>
        <v>26296</v>
      </c>
      <c r="B102" s="21">
        <f>3</f>
        <v>3</v>
      </c>
      <c r="C102" s="21">
        <f>26236</f>
        <v>26236</v>
      </c>
      <c r="D102" s="21">
        <f>190228</f>
        <v>190228</v>
      </c>
      <c r="E102" s="21">
        <f>185.76953125</f>
        <v>185.76953125</v>
      </c>
    </row>
    <row r="103">
      <c r="A103" s="21">
        <f>26524</f>
        <v>26524</v>
      </c>
      <c r="B103" s="21">
        <f>3</f>
        <v>3</v>
      </c>
      <c r="C103" s="21">
        <f>26486</f>
        <v>26486</v>
      </c>
      <c r="D103" s="21">
        <f>190224</f>
        <v>190224</v>
      </c>
      <c r="E103" s="21">
        <f>185.765625</f>
        <v>185.765625</v>
      </c>
    </row>
    <row r="104">
      <c r="A104" s="21">
        <f>26757</f>
        <v>26757</v>
      </c>
      <c r="B104" s="21">
        <f>0</f>
        <v>0</v>
      </c>
      <c r="C104" s="21">
        <f>26742</f>
        <v>26742</v>
      </c>
      <c r="D104" s="21">
        <f>190244</f>
        <v>190244</v>
      </c>
      <c r="E104" s="21">
        <f>185.78515625</f>
        <v>185.78515625</v>
      </c>
    </row>
    <row r="105">
      <c r="A105" s="21">
        <f>27008</f>
        <v>27008</v>
      </c>
      <c r="B105" s="21">
        <f>0</f>
        <v>0</v>
      </c>
      <c r="C105" s="21">
        <f>26972</f>
        <v>26972</v>
      </c>
      <c r="D105" s="21">
        <f>190248</f>
        <v>190248</v>
      </c>
      <c r="E105" s="21">
        <f>185.7890625</f>
        <v>185.7890625</v>
      </c>
    </row>
    <row r="106">
      <c r="A106" s="21">
        <f>27241</f>
        <v>27241</v>
      </c>
      <c r="B106" s="21">
        <f>8</f>
        <v>8</v>
      </c>
      <c r="C106" s="21">
        <f>27221</f>
        <v>27221</v>
      </c>
      <c r="D106" s="21">
        <f>190260</f>
        <v>190260</v>
      </c>
      <c r="E106" s="21">
        <f>185.80078125</f>
        <v>185.80078125</v>
      </c>
    </row>
    <row r="107">
      <c r="A107" s="21">
        <f>27510</f>
        <v>27510</v>
      </c>
      <c r="B107" s="21">
        <f>20</f>
        <v>20</v>
      </c>
      <c r="C107" s="21">
        <f>27453</f>
        <v>27453</v>
      </c>
      <c r="D107" s="21">
        <f>190476</f>
        <v>190476</v>
      </c>
      <c r="E107" s="21">
        <f>186.01171875</f>
        <v>186.01171875</v>
      </c>
    </row>
    <row r="108">
      <c r="A108" s="21">
        <f>27737</f>
        <v>27737</v>
      </c>
      <c r="B108" s="21">
        <f>18</f>
        <v>18</v>
      </c>
      <c r="C108" s="21">
        <f>27690</f>
        <v>27690</v>
      </c>
      <c r="D108" s="21">
        <f>190746</f>
        <v>190746</v>
      </c>
      <c r="E108" s="21">
        <f>186.275390625</f>
        <v>186.275390625</v>
      </c>
    </row>
    <row r="109">
      <c r="A109" s="21">
        <f>27966</f>
        <v>27966</v>
      </c>
      <c r="B109" s="21">
        <f>0</f>
        <v>0</v>
      </c>
      <c r="C109" s="21">
        <f>27939</f>
        <v>27939</v>
      </c>
      <c r="D109" s="21">
        <f>190830</f>
        <v>190830</v>
      </c>
      <c r="E109" s="21">
        <f>186.357421875</f>
        <v>186.357421875</v>
      </c>
    </row>
    <row r="110">
      <c r="A110" s="21">
        <f>28180</f>
        <v>28180</v>
      </c>
      <c r="B110" s="21">
        <f>6</f>
        <v>6</v>
      </c>
      <c r="C110" s="21">
        <f>28171</f>
        <v>28171</v>
      </c>
      <c r="D110" s="21">
        <f>190830</f>
        <v>190830</v>
      </c>
      <c r="E110" s="21">
        <f>186.357421875</f>
        <v>186.357421875</v>
      </c>
    </row>
    <row r="111">
      <c r="A111" s="21">
        <f>28444</f>
        <v>28444</v>
      </c>
      <c r="B111" s="21">
        <f>2</f>
        <v>2</v>
      </c>
      <c r="C111" s="21">
        <f>28391</f>
        <v>28391</v>
      </c>
      <c r="D111" s="21">
        <f>190822</f>
        <v>190822</v>
      </c>
      <c r="E111" s="21">
        <f>186.349609375</f>
        <v>186.349609375</v>
      </c>
    </row>
    <row r="112">
      <c r="A112" s="21">
        <f>28670</f>
        <v>28670</v>
      </c>
      <c r="B112" s="21">
        <f>7</f>
        <v>7</v>
      </c>
      <c r="C112" s="21">
        <f>28653</f>
        <v>28653</v>
      </c>
      <c r="D112" s="21">
        <f>190826</f>
        <v>190826</v>
      </c>
      <c r="E112" s="21">
        <f>186.353515625</f>
        <v>186.353515625</v>
      </c>
    </row>
    <row r="113">
      <c r="A113" s="21">
        <f>28918</f>
        <v>28918</v>
      </c>
      <c r="B113" s="21">
        <f>4</f>
        <v>4</v>
      </c>
      <c r="C113" s="21">
        <f>28907</f>
        <v>28907</v>
      </c>
      <c r="D113" s="21">
        <f>190838</f>
        <v>190838</v>
      </c>
      <c r="E113" s="21">
        <f>186.365234375</f>
        <v>186.365234375</v>
      </c>
    </row>
    <row r="114">
      <c r="A114" s="21">
        <f>29162</f>
        <v>29162</v>
      </c>
      <c r="B114" s="21">
        <f>0</f>
        <v>0</v>
      </c>
      <c r="C114" s="21">
        <f>29125</f>
        <v>29125</v>
      </c>
      <c r="D114" s="21">
        <f>190848</f>
        <v>190848</v>
      </c>
      <c r="E114" s="21">
        <f>186.375</f>
        <v>186.375</v>
      </c>
    </row>
    <row r="115">
      <c r="A115" s="21">
        <f>29396</f>
        <v>29396</v>
      </c>
      <c r="B115" s="21">
        <f>0</f>
        <v>0</v>
      </c>
      <c r="C115" s="21">
        <f>29362</f>
        <v>29362</v>
      </c>
      <c r="D115" s="21">
        <f>190812</f>
        <v>190812</v>
      </c>
      <c r="E115" s="21">
        <f>186.33984375</f>
        <v>186.33984375</v>
      </c>
    </row>
    <row r="116">
      <c r="A116" s="21">
        <f>29649</f>
        <v>29649</v>
      </c>
      <c r="B116" s="21">
        <f>0</f>
        <v>0</v>
      </c>
      <c r="C116" s="21">
        <f>29619</f>
        <v>29619</v>
      </c>
      <c r="D116" s="21">
        <f>190812</f>
        <v>190812</v>
      </c>
      <c r="E116" s="21">
        <f>186.33984375</f>
        <v>186.33984375</v>
      </c>
    </row>
    <row r="117">
      <c r="A117" s="21">
        <f>29909</f>
        <v>29909</v>
      </c>
      <c r="B117" s="21">
        <f>0</f>
        <v>0</v>
      </c>
      <c r="C117" s="21">
        <f>29886</f>
        <v>29886</v>
      </c>
      <c r="D117" s="21">
        <f>190816</f>
        <v>190816</v>
      </c>
      <c r="E117" s="21">
        <f>186.34375</f>
        <v>186.34375</v>
      </c>
    </row>
    <row r="118">
      <c r="A118" s="21">
        <f>30159</f>
        <v>30159</v>
      </c>
      <c r="B118" s="21">
        <f>3</f>
        <v>3</v>
      </c>
      <c r="C118" s="21">
        <f>30127</f>
        <v>30127</v>
      </c>
      <c r="D118" s="21">
        <f>190820</f>
        <v>190820</v>
      </c>
      <c r="E118" s="21">
        <f>186.34765625</f>
        <v>186.34765625</v>
      </c>
    </row>
    <row r="119">
      <c r="A119" s="21">
        <f>30401</f>
        <v>30401</v>
      </c>
      <c r="B119" s="21">
        <f>3</f>
        <v>3</v>
      </c>
      <c r="C119" s="21">
        <f>30352</f>
        <v>30352</v>
      </c>
      <c r="D119" s="21">
        <f>190820</f>
        <v>190820</v>
      </c>
      <c r="E119" s="21">
        <f>186.34765625</f>
        <v>186.34765625</v>
      </c>
    </row>
    <row r="120">
      <c r="A120" s="21">
        <f>30632</f>
        <v>30632</v>
      </c>
      <c r="B120" s="21">
        <f>14</f>
        <v>14</v>
      </c>
      <c r="C120" s="21">
        <f>30580</f>
        <v>30580</v>
      </c>
      <c r="D120" s="21">
        <f>190824</f>
        <v>190824</v>
      </c>
      <c r="E120" s="21">
        <f>186.3515625</f>
        <v>186.3515625</v>
      </c>
    </row>
    <row r="121">
      <c r="A121" s="21">
        <f>30892</f>
        <v>30892</v>
      </c>
      <c r="B121" s="21">
        <f>28</f>
        <v>28</v>
      </c>
      <c r="C121" s="21">
        <f>30849</f>
        <v>30849</v>
      </c>
      <c r="D121" s="21">
        <f>190970</f>
        <v>190970</v>
      </c>
      <c r="E121" s="21">
        <f>186.494140625</f>
        <v>186.494140625</v>
      </c>
    </row>
    <row r="122">
      <c r="A122" s="21">
        <f>31117</f>
        <v>31117</v>
      </c>
      <c r="B122" s="21">
        <f>14</f>
        <v>14</v>
      </c>
      <c r="C122" s="21">
        <f>31073</f>
        <v>31073</v>
      </c>
      <c r="D122" s="21">
        <f>191092</f>
        <v>191092</v>
      </c>
      <c r="E122" s="21">
        <f>186.61328125</f>
        <v>186.61328125</v>
      </c>
    </row>
    <row r="123">
      <c r="A123" s="21">
        <f>31375</f>
        <v>31375</v>
      </c>
      <c r="B123" s="21">
        <f>0</f>
        <v>0</v>
      </c>
      <c r="C123" s="21">
        <f>31333</f>
        <v>31333</v>
      </c>
      <c r="D123" s="21">
        <f>191102</f>
        <v>191102</v>
      </c>
      <c r="E123" s="21">
        <f>186.623046875</f>
        <v>186.623046875</v>
      </c>
    </row>
    <row r="124">
      <c r="A124" s="21">
        <f>31603</f>
        <v>31603</v>
      </c>
      <c r="B124" s="21">
        <f>2</f>
        <v>2</v>
      </c>
      <c r="C124" s="21">
        <f>31560</f>
        <v>31560</v>
      </c>
      <c r="D124" s="21">
        <f>191102</f>
        <v>191102</v>
      </c>
      <c r="E124" s="21">
        <f>186.623046875</f>
        <v>186.623046875</v>
      </c>
    </row>
    <row r="125">
      <c r="A125" s="21">
        <f>31810</f>
        <v>31810</v>
      </c>
      <c r="B125" s="21">
        <f>4</f>
        <v>4</v>
      </c>
      <c r="C125" s="21">
        <f>31788</f>
        <v>31788</v>
      </c>
      <c r="D125" s="21">
        <f>191102</f>
        <v>191102</v>
      </c>
      <c r="E125" s="21">
        <f>186.623046875</f>
        <v>186.623046875</v>
      </c>
    </row>
    <row r="126">
      <c r="A126" s="21">
        <f>32057</f>
        <v>32057</v>
      </c>
      <c r="B126" s="21">
        <f>3</f>
        <v>3</v>
      </c>
      <c r="C126" s="21">
        <f>32033</f>
        <v>32033</v>
      </c>
      <c r="D126" s="21">
        <f>191102</f>
        <v>191102</v>
      </c>
      <c r="E126" s="21">
        <f>186.623046875</f>
        <v>186.623046875</v>
      </c>
    </row>
    <row r="127">
      <c r="A127" s="21">
        <f>32291</f>
        <v>32291</v>
      </c>
      <c r="B127" s="21">
        <f>4</f>
        <v>4</v>
      </c>
      <c r="C127" s="21">
        <f>32289</f>
        <v>32289</v>
      </c>
      <c r="D127" s="21">
        <f>191102</f>
        <v>191102</v>
      </c>
      <c r="E127" s="21">
        <f>186.623046875</f>
        <v>186.623046875</v>
      </c>
    </row>
    <row r="128">
      <c r="A128" s="21">
        <f>32547</f>
        <v>32547</v>
      </c>
      <c r="B128" s="21">
        <f>3</f>
        <v>3</v>
      </c>
      <c r="C128" s="21">
        <f>32548</f>
        <v>32548</v>
      </c>
      <c r="D128" s="21">
        <f>191106</f>
        <v>191106</v>
      </c>
      <c r="E128" s="21">
        <f>186.626953125</f>
        <v>186.626953125</v>
      </c>
    </row>
    <row r="129">
      <c r="A129" s="21">
        <f>32810</f>
        <v>32810</v>
      </c>
      <c r="B129" s="21">
        <f>0</f>
        <v>0</v>
      </c>
      <c r="C129" s="21">
        <f>32777</f>
        <v>32777</v>
      </c>
      <c r="D129" s="21">
        <f>191070</f>
        <v>191070</v>
      </c>
      <c r="E129" s="21">
        <f>186.591796875</f>
        <v>186.591796875</v>
      </c>
    </row>
    <row r="130">
      <c r="A130" s="21">
        <f>33053</f>
        <v>33053</v>
      </c>
      <c r="B130" s="21">
        <f>3</f>
        <v>3</v>
      </c>
      <c r="C130" s="21">
        <f>33004</f>
        <v>33004</v>
      </c>
      <c r="D130" s="21">
        <f>191074</f>
        <v>191074</v>
      </c>
      <c r="E130" s="21">
        <f>186.595703125</f>
        <v>186.595703125</v>
      </c>
    </row>
    <row r="131">
      <c r="A131" s="21">
        <f>33301</f>
        <v>33301</v>
      </c>
      <c r="B131" s="21">
        <f>0</f>
        <v>0</v>
      </c>
      <c r="C131" s="21">
        <f>33225</f>
        <v>33225</v>
      </c>
      <c r="D131" s="21">
        <f>191074</f>
        <v>191074</v>
      </c>
      <c r="E131" s="21">
        <f>186.595703125</f>
        <v>186.595703125</v>
      </c>
    </row>
    <row r="132">
      <c r="A132" s="21">
        <f>33545</f>
        <v>33545</v>
      </c>
      <c r="B132" s="21">
        <f>0</f>
        <v>0</v>
      </c>
      <c r="C132" s="21">
        <f>33486</f>
        <v>33486</v>
      </c>
      <c r="D132" s="21">
        <f>191074</f>
        <v>191074</v>
      </c>
      <c r="E132" s="21">
        <f>186.595703125</f>
        <v>186.595703125</v>
      </c>
    </row>
    <row r="133">
      <c r="A133" s="21">
        <f>33817</f>
        <v>33817</v>
      </c>
      <c r="B133" s="21">
        <f>13</f>
        <v>13</v>
      </c>
      <c r="C133" s="21">
        <f>33818</f>
        <v>33818</v>
      </c>
      <c r="D133" s="21">
        <f>191082</f>
        <v>191082</v>
      </c>
      <c r="E133" s="21">
        <f>186.603515625</f>
        <v>186.603515625</v>
      </c>
    </row>
    <row r="134">
      <c r="A134" s="21">
        <f>34099</f>
        <v>34099</v>
      </c>
      <c r="B134" s="21">
        <f>13</f>
        <v>13</v>
      </c>
      <c r="C134" s="21">
        <f>34077</f>
        <v>34077</v>
      </c>
      <c r="D134" s="21">
        <f>191256</f>
        <v>191256</v>
      </c>
      <c r="E134" s="21">
        <f>186.7734375</f>
        <v>186.7734375</v>
      </c>
    </row>
    <row r="135">
      <c r="A135" s="21">
        <f>34339</f>
        <v>34339</v>
      </c>
      <c r="B135" s="21">
        <f>3</f>
        <v>3</v>
      </c>
      <c r="C135" s="21">
        <f>34316</f>
        <v>34316</v>
      </c>
      <c r="D135" s="21">
        <f>191304</f>
        <v>191304</v>
      </c>
      <c r="E135" s="21">
        <f>186.8203125</f>
        <v>186.8203125</v>
      </c>
    </row>
    <row r="136">
      <c r="A136" s="21">
        <f>34572</f>
        <v>34572</v>
      </c>
      <c r="B136" s="21">
        <f>0</f>
        <v>0</v>
      </c>
      <c r="C136" s="21">
        <f>34538</f>
        <v>34538</v>
      </c>
      <c r="D136" s="21">
        <f>191280</f>
        <v>191280</v>
      </c>
      <c r="E136" s="21">
        <f>186.796875</f>
        <v>186.796875</v>
      </c>
    </row>
    <row r="137">
      <c r="A137" s="21">
        <f>34831</f>
        <v>34831</v>
      </c>
      <c r="B137" s="21">
        <f>2</f>
        <v>2</v>
      </c>
      <c r="C137" s="21">
        <f>34805</f>
        <v>34805</v>
      </c>
      <c r="D137" s="21">
        <f>191280</f>
        <v>191280</v>
      </c>
      <c r="E137" s="21">
        <f>186.796875</f>
        <v>186.796875</v>
      </c>
    </row>
    <row r="138">
      <c r="A138" s="21">
        <f>35082</f>
        <v>35082</v>
      </c>
      <c r="B138" s="21">
        <f>9</f>
        <v>9</v>
      </c>
      <c r="C138" s="21">
        <f>35047</f>
        <v>35047</v>
      </c>
      <c r="D138" s="21">
        <f>191328</f>
        <v>191328</v>
      </c>
      <c r="E138" s="21">
        <f>186.84375</f>
        <v>186.84375</v>
      </c>
    </row>
    <row r="139">
      <c r="A139" s="21">
        <f>35311</f>
        <v>35311</v>
      </c>
      <c r="B139" s="21">
        <f>4</f>
        <v>4</v>
      </c>
      <c r="C139" s="21">
        <f>35282</f>
        <v>35282</v>
      </c>
      <c r="D139" s="21">
        <f>181264</f>
        <v>181264</v>
      </c>
      <c r="E139" s="21">
        <f>177.015625</f>
        <v>177.015625</v>
      </c>
    </row>
    <row r="140">
      <c r="A140" s="21">
        <f>35546</f>
        <v>35546</v>
      </c>
      <c r="B140" s="21">
        <f>3</f>
        <v>3</v>
      </c>
      <c r="C140" s="21">
        <f>35515</f>
        <v>35515</v>
      </c>
      <c r="D140" s="21">
        <f>181264</f>
        <v>181264</v>
      </c>
      <c r="E140" s="21">
        <f>177.015625</f>
        <v>177.015625</v>
      </c>
    </row>
    <row r="141">
      <c r="A141" s="21">
        <f>35809</f>
        <v>35809</v>
      </c>
      <c r="B141" s="21">
        <f>3</f>
        <v>3</v>
      </c>
      <c r="C141" s="21">
        <f>35781</f>
        <v>35781</v>
      </c>
      <c r="D141" s="21">
        <f>181264</f>
        <v>181264</v>
      </c>
      <c r="E141" s="21">
        <f>177.015625</f>
        <v>177.015625</v>
      </c>
    </row>
    <row r="142">
      <c r="A142" s="21">
        <f>36089</f>
        <v>36089</v>
      </c>
      <c r="B142" s="21">
        <f>3</f>
        <v>3</v>
      </c>
      <c r="C142" s="21">
        <f>36019</f>
        <v>36019</v>
      </c>
      <c r="D142" s="21">
        <f>181240</f>
        <v>181240</v>
      </c>
      <c r="E142" s="21">
        <f>176.9921875</f>
        <v>176.9921875</v>
      </c>
    </row>
    <row r="143">
      <c r="A143" s="21">
        <f>36332</f>
        <v>36332</v>
      </c>
      <c r="B143" s="21">
        <f>3</f>
        <v>3</v>
      </c>
      <c r="C143" s="21">
        <f>36273</f>
        <v>36273</v>
      </c>
      <c r="D143" s="21">
        <f>181244</f>
        <v>181244</v>
      </c>
      <c r="E143" s="21">
        <f>176.99609375</f>
        <v>176.99609375</v>
      </c>
    </row>
    <row r="144">
      <c r="A144" s="21">
        <f>36518</f>
        <v>36518</v>
      </c>
      <c r="B144" s="21">
        <f>3</f>
        <v>3</v>
      </c>
      <c r="C144" s="21">
        <f>36479</f>
        <v>36479</v>
      </c>
      <c r="D144" s="21">
        <f>181244</f>
        <v>181244</v>
      </c>
      <c r="E144" s="21">
        <f>176.99609375</f>
        <v>176.99609375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2015-10-22T14:51:23Z</dcterms:modified>
  <cp:lastPrinted>2016-01-08T15:46:46Z</cp:lastPrinted>
</cp:coreProperties>
</file>