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<sst xmlns="http://schemas.openxmlformats.org/spreadsheetml/2006/main" count="8" uniqueCount="8">
  <si>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</si>
  <si>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</si>
  <si>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</si>
  <si>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</si>
  <si>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(133x)</t>
  </si>
  <si>
    <t>AVERAGE TIME BETWEEN MEM TIMESTAMPS (ms) (134x)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</si>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</sst>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Sheet1!$A$2:$A$134</c:f>
              <c:numCache/>
            </c:numRef>
          </c:cat>
          <c:val>
            <c:numRef>
              <c:f>Sheet1!$B$2:$B$134</c:f>
              <c:numCache/>
            </c:numRef>
          </c:val>
          <c:smooth val="0"/>
        </c:ser>
        <c:marker val="1"/>
        <c:axId val="1847431070"/>
        <c:axId val="1043639521"/>
      </c:lineChart>
      <c:catAx>
        <c:axId val="184743107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043639521"/>
        <c:crosses val="autoZero"/>
        <c:auto val="1"/>
        <c:lblOffset val="100"/>
        <c:tickLblSkip val="1"/>
        <c:tickMarkSkip val="1"/>
        <c:noMultiLvlLbl val="0"/>
      </c:catAx>
      <c:valAx>
        <c:axId val="1043639521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84743107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Sheet1!$C$2:$C$135</c:f>
              <c:numCache/>
            </c:numRef>
          </c:cat>
          <c:val>
            <c:numRef>
              <c:f>Sheet1!$E$2:$E$135</c:f>
              <c:numCache/>
            </c:numRef>
          </c:val>
          <c:smooth val="0"/>
        </c:ser>
        <c:marker val="1"/>
        <c:axId val="1660837991"/>
        <c:axId val="1325866488"/>
      </c:lineChart>
      <c:catAx>
        <c:axId val="166083799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325866488"/>
        <c:crosses val="autoZero"/>
        <c:auto val="1"/>
        <c:lblOffset val="100"/>
        <c:tickLblSkip val="1"/>
        <c:tickMarkSkip val="1"/>
        <c:noMultiLvlLbl val="0"/>
      </c:catAx>
      <c:valAx>
        <c:axId val="132586648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66083799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36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1482</f>
        <v>1482</v>
      </c>
      <c r="B2" s="21">
        <f>18</f>
        <v>18</v>
      </c>
      <c r="C2" s="21">
        <f>1596</f>
        <v>1596</v>
      </c>
      <c r="D2" s="21">
        <f>11442</f>
        <v>11442</v>
      </c>
      <c r="E2" s="21">
        <f>11.173828125</f>
        <v>11.173828125</v>
      </c>
      <c r="G2" s="21">
        <f>252</f>
        <v>252</v>
      </c>
    </row>
    <row r="3">
      <c r="A3" s="21">
        <f>1792</f>
        <v>1792</v>
      </c>
      <c r="B3" s="21">
        <f>25</f>
        <v>25</v>
      </c>
      <c r="C3" s="21">
        <f>1909</f>
        <v>1909</v>
      </c>
      <c r="D3" s="21">
        <f>54599</f>
        <v>54599</v>
      </c>
      <c r="E3" s="21">
        <f>53.3193359375</f>
        <v>53.3193359375</v>
      </c>
    </row>
    <row r="4">
      <c r="A4" s="21">
        <f>2078</f>
        <v>2078</v>
      </c>
      <c r="B4" s="21">
        <f>32</f>
        <v>32</v>
      </c>
      <c r="C4" s="21">
        <f>2107</f>
        <v>2107</v>
      </c>
      <c r="D4" s="21">
        <f>100787</f>
        <v>100787</v>
      </c>
      <c r="E4" s="21">
        <f>98.4248046875</f>
        <v>98.4248046875</v>
      </c>
      <c r="G4" s="21" t="s">
        <v>5</v>
      </c>
    </row>
    <row r="5">
      <c r="A5" s="21">
        <f>2381</f>
        <v>2381</v>
      </c>
      <c r="B5" s="21">
        <f>20</f>
        <v>20</v>
      </c>
      <c r="C5" s="21">
        <f>2328</f>
        <v>2328</v>
      </c>
      <c r="D5" s="21">
        <f>112540</f>
        <v>112540</v>
      </c>
      <c r="E5" s="21">
        <f>109.90234375</f>
        <v>109.90234375</v>
      </c>
      <c r="G5" s="21">
        <f>250</f>
        <v>250</v>
      </c>
    </row>
    <row r="6">
      <c r="A6" s="21">
        <f>2632</f>
        <v>2632</v>
      </c>
      <c r="B6" s="21">
        <f>21</f>
        <v>21</v>
      </c>
      <c r="C6" s="21">
        <f>2562</f>
        <v>2562</v>
      </c>
      <c r="D6" s="21">
        <f>107562</f>
        <v>107562</v>
      </c>
      <c r="E6" s="21">
        <f>105.041015625</f>
        <v>105.041015625</v>
      </c>
    </row>
    <row r="7">
      <c r="A7" s="21">
        <f>2881</f>
        <v>2881</v>
      </c>
      <c r="B7" s="21">
        <f>22</f>
        <v>22</v>
      </c>
      <c r="C7" s="21">
        <f>2806</f>
        <v>2806</v>
      </c>
      <c r="D7" s="21">
        <f>109212</f>
        <v>109212</v>
      </c>
      <c r="E7" s="21">
        <f>106.65234375</f>
        <v>106.65234375</v>
      </c>
    </row>
    <row r="8">
      <c r="A8" s="21">
        <f>3100</f>
        <v>3100</v>
      </c>
      <c r="B8" s="21">
        <f>21</f>
        <v>21</v>
      </c>
      <c r="C8" s="21">
        <f>3023</f>
        <v>3023</v>
      </c>
      <c r="D8" s="21">
        <f>111491</f>
        <v>111491</v>
      </c>
      <c r="E8" s="21">
        <f>108.8779296875</f>
        <v>108.8779296875</v>
      </c>
    </row>
    <row r="9">
      <c r="A9" s="21">
        <f>3356</f>
        <v>3356</v>
      </c>
      <c r="B9" s="21">
        <f>20</f>
        <v>20</v>
      </c>
      <c r="C9" s="21">
        <f>3248</f>
        <v>3248</v>
      </c>
      <c r="D9" s="21">
        <f>115635</f>
        <v>115635</v>
      </c>
      <c r="E9" s="21">
        <f>112.9248046875</f>
        <v>112.9248046875</v>
      </c>
    </row>
    <row r="10">
      <c r="A10" s="21">
        <f>3594</f>
        <v>3594</v>
      </c>
      <c r="B10" s="21">
        <f>20</f>
        <v>20</v>
      </c>
      <c r="C10" s="21">
        <f>3469</f>
        <v>3469</v>
      </c>
      <c r="D10" s="21">
        <f>117208</f>
        <v>117208</v>
      </c>
      <c r="E10" s="21">
        <f>114.4609375</f>
        <v>114.4609375</v>
      </c>
    </row>
    <row r="11">
      <c r="A11" s="21">
        <f>3856</f>
        <v>3856</v>
      </c>
      <c r="B11" s="21">
        <f>25</f>
        <v>25</v>
      </c>
      <c r="C11" s="21">
        <f>3707</f>
        <v>3707</v>
      </c>
      <c r="D11" s="21">
        <f>118868</f>
        <v>118868</v>
      </c>
      <c r="E11" s="21">
        <f>116.08203125</f>
        <v>116.08203125</v>
      </c>
    </row>
    <row r="12">
      <c r="A12" s="21">
        <f>4076</f>
        <v>4076</v>
      </c>
      <c r="B12" s="21">
        <f>0</f>
        <v>0</v>
      </c>
      <c r="C12" s="21">
        <f>3966</f>
        <v>3966</v>
      </c>
      <c r="D12" s="21">
        <f>142171</f>
        <v>142171</v>
      </c>
      <c r="E12" s="21">
        <f>138.8388671875</f>
        <v>138.8388671875</v>
      </c>
      <c r="H12" s="21" t="s">
        <v>6</v>
      </c>
      <c r="I12" s="21" t="s">
        <v>7</v>
      </c>
      <c r="J12" s="21" t="s">
        <v>8</v>
      </c>
    </row>
    <row r="13">
      <c r="A13" s="21">
        <f>4333</f>
        <v>4333</v>
      </c>
      <c r="B13" s="21">
        <f>0</f>
        <v>0</v>
      </c>
      <c r="C13" s="21">
        <f>4193</f>
        <v>4193</v>
      </c>
      <c r="D13" s="21">
        <f>165177</f>
        <v>165177</v>
      </c>
      <c r="E13" s="21">
        <f>161.3056640625</f>
        <v>161.3056640625</v>
      </c>
      <c r="H13" s="21">
        <f>AVERAGE(E13:E19)</f>
        <v>161.466238839286</v>
      </c>
      <c r="I13" s="21">
        <f>MAX(E2:E135)</f>
        <v>198.033203125</v>
      </c>
      <c r="J13" s="21">
        <v>186</v>
      </c>
    </row>
    <row r="14">
      <c r="A14" s="21">
        <f>4644</f>
        <v>4644</v>
      </c>
      <c r="B14" s="21">
        <f>0</f>
        <v>0</v>
      </c>
      <c r="C14" s="21">
        <f>4514</f>
        <v>4514</v>
      </c>
      <c r="D14" s="21">
        <f>165189</f>
        <v>165189</v>
      </c>
      <c r="E14" s="21">
        <f>161.3173828125</f>
        <v>161.3173828125</v>
      </c>
    </row>
    <row r="15">
      <c r="A15" s="21">
        <f>4927</f>
        <v>4927</v>
      </c>
      <c r="B15" s="21">
        <f>0</f>
        <v>0</v>
      </c>
      <c r="C15" s="21">
        <f>4787</f>
        <v>4787</v>
      </c>
      <c r="D15" s="21">
        <f>165292</f>
        <v>165292</v>
      </c>
      <c r="E15" s="21">
        <f>161.41796875</f>
        <v>161.41796875</v>
      </c>
    </row>
    <row r="16">
      <c r="A16" s="21">
        <f>5239</f>
        <v>5239</v>
      </c>
      <c r="B16" s="21">
        <f>0</f>
        <v>0</v>
      </c>
      <c r="C16" s="21">
        <f>5112</f>
        <v>5112</v>
      </c>
      <c r="D16" s="21">
        <f>165434</f>
        <v>165434</v>
      </c>
      <c r="E16" s="21">
        <f>161.556640625</f>
        <v>161.556640625</v>
      </c>
    </row>
    <row r="17">
      <c r="A17" s="21">
        <f>5540</f>
        <v>5540</v>
      </c>
      <c r="B17" s="21">
        <f>0</f>
        <v>0</v>
      </c>
      <c r="C17" s="21">
        <f>5428</f>
        <v>5428</v>
      </c>
      <c r="D17" s="21">
        <f>165434</f>
        <v>165434</v>
      </c>
      <c r="E17" s="21">
        <f>161.556640625</f>
        <v>161.556640625</v>
      </c>
    </row>
    <row r="18">
      <c r="A18" s="21">
        <f>5765</f>
        <v>5765</v>
      </c>
      <c r="B18" s="21">
        <f>0</f>
        <v>0</v>
      </c>
      <c r="C18" s="21">
        <f>5750</f>
        <v>5750</v>
      </c>
      <c r="D18" s="21">
        <f>165434</f>
        <v>165434</v>
      </c>
      <c r="E18" s="21">
        <f>161.556640625</f>
        <v>161.556640625</v>
      </c>
    </row>
    <row r="19">
      <c r="A19" s="21">
        <f>6069</f>
        <v>6069</v>
      </c>
      <c r="B19" s="21">
        <f>3</f>
        <v>3</v>
      </c>
      <c r="C19" s="21">
        <f>6052</f>
        <v>6052</v>
      </c>
      <c r="D19" s="21">
        <f>165430</f>
        <v>165430</v>
      </c>
      <c r="E19" s="21">
        <f>161.552734375</f>
        <v>161.552734375</v>
      </c>
    </row>
    <row r="20">
      <c r="A20" s="21">
        <f>6341</f>
        <v>6341</v>
      </c>
      <c r="B20" s="21">
        <f>6</f>
        <v>6</v>
      </c>
      <c r="C20" s="21">
        <f>6317</f>
        <v>6317</v>
      </c>
      <c r="D20" s="21">
        <f>166081</f>
        <v>166081</v>
      </c>
      <c r="E20" s="21">
        <f>162.1884765625</f>
        <v>162.1884765625</v>
      </c>
    </row>
    <row r="21">
      <c r="A21" s="21">
        <f>6597</f>
        <v>6597</v>
      </c>
      <c r="B21" s="21">
        <f>16</f>
        <v>16</v>
      </c>
      <c r="C21" s="21">
        <f>6552</f>
        <v>6552</v>
      </c>
      <c r="D21" s="21">
        <f>167158</f>
        <v>167158</v>
      </c>
      <c r="E21" s="21">
        <f>163.240234375</f>
        <v>163.240234375</v>
      </c>
    </row>
    <row r="22">
      <c r="A22" s="21">
        <f>6842</f>
        <v>6842</v>
      </c>
      <c r="B22" s="21">
        <f>20</f>
        <v>20</v>
      </c>
      <c r="C22" s="21">
        <f>6791</f>
        <v>6791</v>
      </c>
      <c r="D22" s="21">
        <f>168610</f>
        <v>168610</v>
      </c>
      <c r="E22" s="21">
        <f>164.658203125</f>
        <v>164.658203125</v>
      </c>
    </row>
    <row r="23">
      <c r="A23" s="21">
        <f>7102</f>
        <v>7102</v>
      </c>
      <c r="B23" s="21">
        <f>22</f>
        <v>22</v>
      </c>
      <c r="C23" s="21">
        <f>7061</f>
        <v>7061</v>
      </c>
      <c r="D23" s="21">
        <f>169458</f>
        <v>169458</v>
      </c>
      <c r="E23" s="21">
        <f>165.486328125</f>
        <v>165.486328125</v>
      </c>
    </row>
    <row r="24">
      <c r="A24" s="21">
        <f>7318</f>
        <v>7318</v>
      </c>
      <c r="B24" s="21">
        <f>21</f>
        <v>21</v>
      </c>
      <c r="C24" s="21">
        <f>7255</f>
        <v>7255</v>
      </c>
      <c r="D24" s="21">
        <f>170974</f>
        <v>170974</v>
      </c>
      <c r="E24" s="21">
        <f>166.966796875</f>
        <v>166.966796875</v>
      </c>
    </row>
    <row r="25">
      <c r="A25" s="21">
        <f>7574</f>
        <v>7574</v>
      </c>
      <c r="B25" s="21">
        <f>21</f>
        <v>21</v>
      </c>
      <c r="C25" s="21">
        <f>7513</f>
        <v>7513</v>
      </c>
      <c r="D25" s="21">
        <f>172038</f>
        <v>172038</v>
      </c>
      <c r="E25" s="21">
        <f>168.005859375</f>
        <v>168.005859375</v>
      </c>
    </row>
    <row r="26">
      <c r="A26" s="21">
        <f>7862</f>
        <v>7862</v>
      </c>
      <c r="B26" s="21">
        <f>41</f>
        <v>41</v>
      </c>
      <c r="C26" s="21">
        <f>7802</f>
        <v>7802</v>
      </c>
      <c r="D26" s="21">
        <f>174166</f>
        <v>174166</v>
      </c>
      <c r="E26" s="21">
        <f>170.083984375</f>
        <v>170.083984375</v>
      </c>
    </row>
    <row r="27">
      <c r="A27" s="21">
        <f>8109</f>
        <v>8109</v>
      </c>
      <c r="B27" s="21">
        <f>35</f>
        <v>35</v>
      </c>
      <c r="C27" s="21">
        <f>8051</f>
        <v>8051</v>
      </c>
      <c r="D27" s="21">
        <f>194365</f>
        <v>194365</v>
      </c>
      <c r="E27" s="21">
        <f>189.8095703125</f>
        <v>189.8095703125</v>
      </c>
    </row>
    <row r="28">
      <c r="A28" s="21">
        <f>8347</f>
        <v>8347</v>
      </c>
      <c r="B28" s="21">
        <f>3</f>
        <v>3</v>
      </c>
      <c r="C28" s="21">
        <f>8302</f>
        <v>8302</v>
      </c>
      <c r="D28" s="21">
        <f>184169</f>
        <v>184169</v>
      </c>
      <c r="E28" s="21">
        <f>179.8525390625</f>
        <v>179.8525390625</v>
      </c>
    </row>
    <row r="29">
      <c r="A29" s="21">
        <f>8638</f>
        <v>8638</v>
      </c>
      <c r="B29" s="21">
        <f>3</f>
        <v>3</v>
      </c>
      <c r="C29" s="21">
        <f>8565</f>
        <v>8565</v>
      </c>
      <c r="D29" s="21">
        <f>184161</f>
        <v>184161</v>
      </c>
      <c r="E29" s="21">
        <f>179.8447265625</f>
        <v>179.8447265625</v>
      </c>
    </row>
    <row r="30">
      <c r="A30" s="21">
        <f>8862</f>
        <v>8862</v>
      </c>
      <c r="B30" s="21">
        <f>3</f>
        <v>3</v>
      </c>
      <c r="C30" s="21">
        <f>8808</f>
        <v>8808</v>
      </c>
      <c r="D30" s="21">
        <f>184197</f>
        <v>184197</v>
      </c>
      <c r="E30" s="21">
        <f>179.8798828125</f>
        <v>179.8798828125</v>
      </c>
    </row>
    <row r="31">
      <c r="A31" s="21">
        <f>9076</f>
        <v>9076</v>
      </c>
      <c r="B31" s="21">
        <f>0</f>
        <v>0</v>
      </c>
      <c r="C31" s="21">
        <f>9050</f>
        <v>9050</v>
      </c>
      <c r="D31" s="21">
        <f>184185</f>
        <v>184185</v>
      </c>
      <c r="E31" s="21">
        <f>179.8681640625</f>
        <v>179.8681640625</v>
      </c>
    </row>
    <row r="32">
      <c r="A32" s="21">
        <f>9329</f>
        <v>9329</v>
      </c>
      <c r="B32" s="21">
        <f>3</f>
        <v>3</v>
      </c>
      <c r="C32" s="21">
        <f>9293</f>
        <v>9293</v>
      </c>
      <c r="D32" s="21">
        <f>184185</f>
        <v>184185</v>
      </c>
      <c r="E32" s="21">
        <f>179.8681640625</f>
        <v>179.8681640625</v>
      </c>
    </row>
    <row r="33">
      <c r="A33" s="21">
        <f>9655</f>
        <v>9655</v>
      </c>
      <c r="B33" s="21">
        <f>4</f>
        <v>4</v>
      </c>
      <c r="C33" s="21">
        <f>9592</f>
        <v>9592</v>
      </c>
      <c r="D33" s="21">
        <f>184177</f>
        <v>184177</v>
      </c>
      <c r="E33" s="21">
        <f>179.8603515625</f>
        <v>179.8603515625</v>
      </c>
    </row>
    <row r="34">
      <c r="A34" s="21">
        <f>9891</f>
        <v>9891</v>
      </c>
      <c r="B34" s="21">
        <f>16</f>
        <v>16</v>
      </c>
      <c r="C34" s="21">
        <f>9825</f>
        <v>9825</v>
      </c>
      <c r="D34" s="21">
        <f>184145</f>
        <v>184145</v>
      </c>
      <c r="E34" s="21">
        <f>179.8291015625</f>
        <v>179.8291015625</v>
      </c>
    </row>
    <row r="35">
      <c r="A35" s="21">
        <f>10154</f>
        <v>10154</v>
      </c>
      <c r="B35" s="21">
        <f>29</f>
        <v>29</v>
      </c>
      <c r="C35" s="21">
        <f>10111</f>
        <v>10111</v>
      </c>
      <c r="D35" s="21">
        <f>184285</f>
        <v>184285</v>
      </c>
      <c r="E35" s="21">
        <f>179.9658203125</f>
        <v>179.9658203125</v>
      </c>
    </row>
    <row r="36">
      <c r="A36" s="21">
        <f>10410</f>
        <v>10410</v>
      </c>
      <c r="B36" s="21">
        <f>26</f>
        <v>26</v>
      </c>
      <c r="C36" s="21">
        <f>10342</f>
        <v>10342</v>
      </c>
      <c r="D36" s="21">
        <f>186359</f>
        <v>186359</v>
      </c>
      <c r="E36" s="21">
        <f>181.9912109375</f>
        <v>181.9912109375</v>
      </c>
    </row>
    <row r="37">
      <c r="A37" s="21">
        <f>10653</f>
        <v>10653</v>
      </c>
      <c r="B37" s="21">
        <f>3</f>
        <v>3</v>
      </c>
      <c r="C37" s="21">
        <f>10595</f>
        <v>10595</v>
      </c>
      <c r="D37" s="21">
        <f>186491</f>
        <v>186491</v>
      </c>
      <c r="E37" s="21">
        <f>182.1201171875</f>
        <v>182.1201171875</v>
      </c>
    </row>
    <row r="38">
      <c r="A38" s="21">
        <f>10891</f>
        <v>10891</v>
      </c>
      <c r="B38" s="21">
        <f>0</f>
        <v>0</v>
      </c>
      <c r="C38" s="21">
        <f>10810</f>
        <v>10810</v>
      </c>
      <c r="D38" s="21">
        <f>186491</f>
        <v>186491</v>
      </c>
      <c r="E38" s="21">
        <f>182.1201171875</f>
        <v>182.1201171875</v>
      </c>
    </row>
    <row r="39">
      <c r="A39" s="21">
        <f>11115</f>
        <v>11115</v>
      </c>
      <c r="B39" s="21">
        <f>3</f>
        <v>3</v>
      </c>
      <c r="C39" s="21">
        <f>11082</f>
        <v>11082</v>
      </c>
      <c r="D39" s="21">
        <f>186491</f>
        <v>186491</v>
      </c>
      <c r="E39" s="21">
        <f>182.1201171875</f>
        <v>182.1201171875</v>
      </c>
    </row>
    <row r="40">
      <c r="A40" s="21">
        <f>11364</f>
        <v>11364</v>
      </c>
      <c r="B40" s="21">
        <f>3</f>
        <v>3</v>
      </c>
      <c r="C40" s="21">
        <f>11311</f>
        <v>11311</v>
      </c>
      <c r="D40" s="21">
        <f>186491</f>
        <v>186491</v>
      </c>
      <c r="E40" s="21">
        <f>182.1201171875</f>
        <v>182.1201171875</v>
      </c>
    </row>
    <row r="41">
      <c r="A41" s="21">
        <f>11578</f>
        <v>11578</v>
      </c>
      <c r="B41" s="21">
        <f>3</f>
        <v>3</v>
      </c>
      <c r="C41" s="21">
        <f>11529</f>
        <v>11529</v>
      </c>
      <c r="D41" s="21">
        <f>186483</f>
        <v>186483</v>
      </c>
      <c r="E41" s="21">
        <f>182.1123046875</f>
        <v>182.1123046875</v>
      </c>
    </row>
    <row r="42">
      <c r="A42" s="21">
        <f>11816</f>
        <v>11816</v>
      </c>
      <c r="B42" s="21">
        <f>2</f>
        <v>2</v>
      </c>
      <c r="C42" s="21">
        <f>11765</f>
        <v>11765</v>
      </c>
      <c r="D42" s="21">
        <f>186487</f>
        <v>186487</v>
      </c>
      <c r="E42" s="21">
        <f>182.1162109375</f>
        <v>182.1162109375</v>
      </c>
    </row>
    <row r="43">
      <c r="A43" s="21">
        <f>12086</f>
        <v>12086</v>
      </c>
      <c r="B43" s="21">
        <f>3</f>
        <v>3</v>
      </c>
      <c r="C43" s="21">
        <f>12075</f>
        <v>12075</v>
      </c>
      <c r="D43" s="21">
        <f>186471</f>
        <v>186471</v>
      </c>
      <c r="E43" s="21">
        <f>182.1005859375</f>
        <v>182.1005859375</v>
      </c>
    </row>
    <row r="44">
      <c r="A44" s="21">
        <f>12356</f>
        <v>12356</v>
      </c>
      <c r="B44" s="21">
        <f>0</f>
        <v>0</v>
      </c>
      <c r="C44" s="21">
        <f>12304</f>
        <v>12304</v>
      </c>
      <c r="D44" s="21">
        <f>186449</f>
        <v>186449</v>
      </c>
      <c r="E44" s="21">
        <f>182.0791015625</f>
        <v>182.0791015625</v>
      </c>
    </row>
    <row r="45">
      <c r="A45" s="21">
        <f>12616</f>
        <v>12616</v>
      </c>
      <c r="B45" s="21">
        <f>3</f>
        <v>3</v>
      </c>
      <c r="C45" s="21">
        <f>12578</f>
        <v>12578</v>
      </c>
      <c r="D45" s="21">
        <f>186449</f>
        <v>186449</v>
      </c>
      <c r="E45" s="21">
        <f>182.0791015625</f>
        <v>182.0791015625</v>
      </c>
    </row>
    <row r="46">
      <c r="A46" s="21">
        <f>12842</f>
        <v>12842</v>
      </c>
      <c r="B46" s="21">
        <f>3</f>
        <v>3</v>
      </c>
      <c r="C46" s="21">
        <f>12834</f>
        <v>12834</v>
      </c>
      <c r="D46" s="21">
        <f>186449</f>
        <v>186449</v>
      </c>
      <c r="E46" s="21">
        <f>182.0791015625</f>
        <v>182.0791015625</v>
      </c>
    </row>
    <row r="47">
      <c r="A47" s="21">
        <f>13073</f>
        <v>13073</v>
      </c>
      <c r="B47" s="21">
        <f>0</f>
        <v>0</v>
      </c>
      <c r="C47" s="21">
        <f>13060</f>
        <v>13060</v>
      </c>
      <c r="D47" s="21">
        <f>186449</f>
        <v>186449</v>
      </c>
      <c r="E47" s="21">
        <f>182.0791015625</f>
        <v>182.0791015625</v>
      </c>
    </row>
    <row r="48">
      <c r="A48" s="21">
        <f>13324</f>
        <v>13324</v>
      </c>
      <c r="B48" s="21">
        <f>3</f>
        <v>3</v>
      </c>
      <c r="C48" s="21">
        <f>13303</f>
        <v>13303</v>
      </c>
      <c r="D48" s="21">
        <f>186449</f>
        <v>186449</v>
      </c>
      <c r="E48" s="21">
        <f>182.0791015625</f>
        <v>182.0791015625</v>
      </c>
    </row>
    <row r="49">
      <c r="A49" s="21">
        <f>13570</f>
        <v>13570</v>
      </c>
      <c r="B49" s="21">
        <f>3</f>
        <v>3</v>
      </c>
      <c r="C49" s="21">
        <f>13546</f>
        <v>13546</v>
      </c>
      <c r="D49" s="21">
        <f>186445</f>
        <v>186445</v>
      </c>
      <c r="E49" s="21">
        <f>182.0751953125</f>
        <v>182.0751953125</v>
      </c>
    </row>
    <row r="50">
      <c r="A50" s="21">
        <f>13806</f>
        <v>13806</v>
      </c>
      <c r="B50" s="21">
        <f>3</f>
        <v>3</v>
      </c>
      <c r="C50" s="21">
        <f>13785</f>
        <v>13785</v>
      </c>
      <c r="D50" s="21">
        <f>186445</f>
        <v>186445</v>
      </c>
      <c r="E50" s="21">
        <f>182.0751953125</f>
        <v>182.0751953125</v>
      </c>
    </row>
    <row r="51">
      <c r="A51" s="21">
        <f>14077</f>
        <v>14077</v>
      </c>
      <c r="B51" s="21">
        <f>0</f>
        <v>0</v>
      </c>
      <c r="C51" s="21">
        <f>14046</f>
        <v>14046</v>
      </c>
      <c r="D51" s="21">
        <f>186449</f>
        <v>186449</v>
      </c>
      <c r="E51" s="21">
        <f>182.0791015625</f>
        <v>182.0791015625</v>
      </c>
    </row>
    <row r="52">
      <c r="A52" s="21">
        <f>14325</f>
        <v>14325</v>
      </c>
      <c r="B52" s="21">
        <f>3</f>
        <v>3</v>
      </c>
      <c r="C52" s="21">
        <f>14288</f>
        <v>14288</v>
      </c>
      <c r="D52" s="21">
        <f>186453</f>
        <v>186453</v>
      </c>
      <c r="E52" s="21">
        <f>182.0830078125</f>
        <v>182.0830078125</v>
      </c>
    </row>
    <row r="53">
      <c r="A53" s="21">
        <f>14594</f>
        <v>14594</v>
      </c>
      <c r="B53" s="21">
        <f>3</f>
        <v>3</v>
      </c>
      <c r="C53" s="21">
        <f>14540</f>
        <v>14540</v>
      </c>
      <c r="D53" s="21">
        <f>186453</f>
        <v>186453</v>
      </c>
      <c r="E53" s="21">
        <f>182.0830078125</f>
        <v>182.0830078125</v>
      </c>
    </row>
    <row r="54">
      <c r="A54" s="21">
        <f>14844</f>
        <v>14844</v>
      </c>
      <c r="B54" s="21">
        <f>3</f>
        <v>3</v>
      </c>
      <c r="C54" s="21">
        <f>14799</f>
        <v>14799</v>
      </c>
      <c r="D54" s="21">
        <f>186453</f>
        <v>186453</v>
      </c>
      <c r="E54" s="21">
        <f>182.0830078125</f>
        <v>182.0830078125</v>
      </c>
    </row>
    <row r="55">
      <c r="A55" s="21">
        <f>15080</f>
        <v>15080</v>
      </c>
      <c r="B55" s="21">
        <f>3</f>
        <v>3</v>
      </c>
      <c r="C55" s="21">
        <f>15042</f>
        <v>15042</v>
      </c>
      <c r="D55" s="21">
        <f>186461</f>
        <v>186461</v>
      </c>
      <c r="E55" s="21">
        <f>182.0908203125</f>
        <v>182.0908203125</v>
      </c>
    </row>
    <row r="56">
      <c r="A56" s="21">
        <f>15304</f>
        <v>15304</v>
      </c>
      <c r="B56" s="21">
        <f>29</f>
        <v>29</v>
      </c>
      <c r="C56" s="21">
        <f>15252</f>
        <v>15252</v>
      </c>
      <c r="D56" s="21">
        <f>186495</f>
        <v>186495</v>
      </c>
      <c r="E56" s="21">
        <f>182.1240234375</f>
        <v>182.1240234375</v>
      </c>
    </row>
    <row r="57">
      <c r="A57" s="21">
        <f>15574</f>
        <v>15574</v>
      </c>
      <c r="B57" s="21">
        <f>15</f>
        <v>15</v>
      </c>
      <c r="C57" s="21">
        <f>15499</f>
        <v>15499</v>
      </c>
      <c r="D57" s="21">
        <f>195833</f>
        <v>195833</v>
      </c>
      <c r="E57" s="21">
        <f>191.2431640625</f>
        <v>191.2431640625</v>
      </c>
    </row>
    <row r="58">
      <c r="A58" s="21">
        <f>15781</f>
        <v>15781</v>
      </c>
      <c r="B58" s="21">
        <f>3</f>
        <v>3</v>
      </c>
      <c r="C58" s="21">
        <f>15741</f>
        <v>15741</v>
      </c>
      <c r="D58" s="21">
        <f>187397</f>
        <v>187397</v>
      </c>
      <c r="E58" s="21">
        <f>183.0048828125</f>
        <v>183.0048828125</v>
      </c>
    </row>
    <row r="59">
      <c r="A59" s="21">
        <f>16034</f>
        <v>16034</v>
      </c>
      <c r="B59" s="21">
        <f>3</f>
        <v>3</v>
      </c>
      <c r="C59" s="21">
        <f>15990</f>
        <v>15990</v>
      </c>
      <c r="D59" s="21">
        <f>187435</f>
        <v>187435</v>
      </c>
      <c r="E59" s="21">
        <f>183.0419921875</f>
        <v>183.0419921875</v>
      </c>
    </row>
    <row r="60">
      <c r="A60" s="21">
        <f>16277</f>
        <v>16277</v>
      </c>
      <c r="B60" s="21">
        <f>0</f>
        <v>0</v>
      </c>
      <c r="C60" s="21">
        <f>16238</f>
        <v>16238</v>
      </c>
      <c r="D60" s="21">
        <f>187435</f>
        <v>187435</v>
      </c>
      <c r="E60" s="21">
        <f>183.0419921875</f>
        <v>183.0419921875</v>
      </c>
    </row>
    <row r="61">
      <c r="A61" s="21">
        <f>16523</f>
        <v>16523</v>
      </c>
      <c r="B61" s="21">
        <f>5</f>
        <v>5</v>
      </c>
      <c r="C61" s="21">
        <f>16467</f>
        <v>16467</v>
      </c>
      <c r="D61" s="21">
        <f>187435</f>
        <v>187435</v>
      </c>
      <c r="E61" s="21">
        <f>183.0419921875</f>
        <v>183.0419921875</v>
      </c>
    </row>
    <row r="62">
      <c r="A62" s="21">
        <f>16772</f>
        <v>16772</v>
      </c>
      <c r="B62" s="21">
        <f>3</f>
        <v>3</v>
      </c>
      <c r="C62" s="21">
        <f>16731</f>
        <v>16731</v>
      </c>
      <c r="D62" s="21">
        <f>187447</f>
        <v>187447</v>
      </c>
      <c r="E62" s="21">
        <f>183.0537109375</f>
        <v>183.0537109375</v>
      </c>
    </row>
    <row r="63">
      <c r="A63" s="21">
        <f>17019</f>
        <v>17019</v>
      </c>
      <c r="B63" s="21">
        <f>3</f>
        <v>3</v>
      </c>
      <c r="C63" s="21">
        <f>16995</f>
        <v>16995</v>
      </c>
      <c r="D63" s="21">
        <f>187451</f>
        <v>187451</v>
      </c>
      <c r="E63" s="21">
        <f>183.0576171875</f>
        <v>183.0576171875</v>
      </c>
    </row>
    <row r="64">
      <c r="A64" s="21">
        <f>17258</f>
        <v>17258</v>
      </c>
      <c r="B64" s="21">
        <f>3</f>
        <v>3</v>
      </c>
      <c r="C64" s="21">
        <f>17255</f>
        <v>17255</v>
      </c>
      <c r="D64" s="21">
        <f>187451</f>
        <v>187451</v>
      </c>
      <c r="E64" s="21">
        <f>183.0576171875</f>
        <v>183.0576171875</v>
      </c>
    </row>
    <row r="65">
      <c r="A65" s="21">
        <f>17501</f>
        <v>17501</v>
      </c>
      <c r="B65" s="21">
        <f>3</f>
        <v>3</v>
      </c>
      <c r="C65" s="21">
        <f>17481</f>
        <v>17481</v>
      </c>
      <c r="D65" s="21">
        <f>187451</f>
        <v>187451</v>
      </c>
      <c r="E65" s="21">
        <f>183.0576171875</f>
        <v>183.0576171875</v>
      </c>
    </row>
    <row r="66">
      <c r="A66" s="21">
        <f>17744</f>
        <v>17744</v>
      </c>
      <c r="B66" s="21">
        <f>3</f>
        <v>3</v>
      </c>
      <c r="C66" s="21">
        <f>17716</f>
        <v>17716</v>
      </c>
      <c r="D66" s="21">
        <f>187451</f>
        <v>187451</v>
      </c>
      <c r="E66" s="21">
        <f>183.0576171875</f>
        <v>183.0576171875</v>
      </c>
    </row>
    <row r="67">
      <c r="A67" s="21">
        <f>18018</f>
        <v>18018</v>
      </c>
      <c r="B67" s="21">
        <f>2</f>
        <v>2</v>
      </c>
      <c r="C67" s="21">
        <f>17962</f>
        <v>17962</v>
      </c>
      <c r="D67" s="21">
        <f>187459</f>
        <v>187459</v>
      </c>
      <c r="E67" s="21">
        <f>183.0654296875</f>
        <v>183.0654296875</v>
      </c>
    </row>
    <row r="68">
      <c r="A68" s="21">
        <f>18329</f>
        <v>18329</v>
      </c>
      <c r="B68" s="21">
        <f>26</f>
        <v>26</v>
      </c>
      <c r="C68" s="21">
        <f>18225</f>
        <v>18225</v>
      </c>
      <c r="D68" s="21">
        <f>188841</f>
        <v>188841</v>
      </c>
      <c r="E68" s="21">
        <f>184.4150390625</f>
        <v>184.4150390625</v>
      </c>
    </row>
    <row r="69">
      <c r="A69" s="21">
        <f>18566</f>
        <v>18566</v>
      </c>
      <c r="B69" s="21">
        <f>8</f>
        <v>8</v>
      </c>
      <c r="C69" s="21">
        <f>18508</f>
        <v>18508</v>
      </c>
      <c r="D69" s="21">
        <f>187745</f>
        <v>187745</v>
      </c>
      <c r="E69" s="21">
        <f>183.3447265625</f>
        <v>183.3447265625</v>
      </c>
    </row>
    <row r="70">
      <c r="A70" s="21">
        <f>18815</f>
        <v>18815</v>
      </c>
      <c r="B70" s="21">
        <f>3</f>
        <v>3</v>
      </c>
      <c r="C70" s="21">
        <f>18746</f>
        <v>18746</v>
      </c>
      <c r="D70" s="21">
        <f>187827</f>
        <v>187827</v>
      </c>
      <c r="E70" s="21">
        <f>183.4248046875</f>
        <v>183.4248046875</v>
      </c>
    </row>
    <row r="71">
      <c r="A71" s="21">
        <f>19065</f>
        <v>19065</v>
      </c>
      <c r="B71" s="21">
        <f>3</f>
        <v>3</v>
      </c>
      <c r="C71" s="21">
        <f>19005</f>
        <v>19005</v>
      </c>
      <c r="D71" s="21">
        <f>187811</f>
        <v>187811</v>
      </c>
      <c r="E71" s="21">
        <f>183.4091796875</f>
        <v>183.4091796875</v>
      </c>
    </row>
    <row r="72">
      <c r="A72" s="21">
        <f>19301</f>
        <v>19301</v>
      </c>
      <c r="B72" s="21">
        <f>3</f>
        <v>3</v>
      </c>
      <c r="C72" s="21">
        <f>19244</f>
        <v>19244</v>
      </c>
      <c r="D72" s="21">
        <f>187811</f>
        <v>187811</v>
      </c>
      <c r="E72" s="21">
        <f>183.4091796875</f>
        <v>183.4091796875</v>
      </c>
    </row>
    <row r="73">
      <c r="A73" s="21">
        <f>19560</f>
        <v>19560</v>
      </c>
      <c r="B73" s="21">
        <f>0</f>
        <v>0</v>
      </c>
      <c r="C73" s="21">
        <f>19499</f>
        <v>19499</v>
      </c>
      <c r="D73" s="21">
        <f>187811</f>
        <v>187811</v>
      </c>
      <c r="E73" s="21">
        <f>183.4091796875</f>
        <v>183.4091796875</v>
      </c>
    </row>
    <row r="74">
      <c r="A74" s="21">
        <f>19809</f>
        <v>19809</v>
      </c>
      <c r="B74" s="21">
        <f>3</f>
        <v>3</v>
      </c>
      <c r="C74" s="21">
        <f>19742</f>
        <v>19742</v>
      </c>
      <c r="D74" s="21">
        <f>187811</f>
        <v>187811</v>
      </c>
      <c r="E74" s="21">
        <f>183.4091796875</f>
        <v>183.4091796875</v>
      </c>
    </row>
    <row r="75">
      <c r="A75" s="21">
        <f>20040</f>
        <v>20040</v>
      </c>
      <c r="B75" s="21">
        <f>3</f>
        <v>3</v>
      </c>
      <c r="C75" s="21">
        <f>19995</f>
        <v>19995</v>
      </c>
      <c r="D75" s="21">
        <f>187807</f>
        <v>187807</v>
      </c>
      <c r="E75" s="21">
        <f>183.4052734375</f>
        <v>183.4052734375</v>
      </c>
    </row>
    <row r="76">
      <c r="A76" s="21">
        <f>20280</f>
        <v>20280</v>
      </c>
      <c r="B76" s="21">
        <f>3</f>
        <v>3</v>
      </c>
      <c r="C76" s="21">
        <f>20259</f>
        <v>20259</v>
      </c>
      <c r="D76" s="21">
        <f>187807</f>
        <v>187807</v>
      </c>
      <c r="E76" s="21">
        <f>183.4052734375</f>
        <v>183.4052734375</v>
      </c>
    </row>
    <row r="77">
      <c r="A77" s="21">
        <f>20546</f>
        <v>20546</v>
      </c>
      <c r="B77" s="21">
        <f>0</f>
        <v>0</v>
      </c>
      <c r="C77" s="21">
        <f>20508</f>
        <v>20508</v>
      </c>
      <c r="D77" s="21">
        <f>187811</f>
        <v>187811</v>
      </c>
      <c r="E77" s="21">
        <f>183.4091796875</f>
        <v>183.4091796875</v>
      </c>
    </row>
    <row r="78">
      <c r="A78" s="21">
        <f>20796</f>
        <v>20796</v>
      </c>
      <c r="B78" s="21">
        <f>3</f>
        <v>3</v>
      </c>
      <c r="C78" s="21">
        <f>20765</f>
        <v>20765</v>
      </c>
      <c r="D78" s="21">
        <f>187811</f>
        <v>187811</v>
      </c>
      <c r="E78" s="21">
        <f>183.4091796875</f>
        <v>183.4091796875</v>
      </c>
    </row>
    <row r="79">
      <c r="A79" s="21">
        <f>21083</f>
        <v>21083</v>
      </c>
      <c r="B79" s="21">
        <f>5</f>
        <v>5</v>
      </c>
      <c r="C79" s="21">
        <f>21025</f>
        <v>21025</v>
      </c>
      <c r="D79" s="21">
        <f>187811</f>
        <v>187811</v>
      </c>
      <c r="E79" s="21">
        <f>183.4091796875</f>
        <v>183.4091796875</v>
      </c>
    </row>
    <row r="80">
      <c r="A80" s="21">
        <f>21315</f>
        <v>21315</v>
      </c>
      <c r="B80" s="21">
        <f>22</f>
        <v>22</v>
      </c>
      <c r="C80" s="21">
        <f>21285</f>
        <v>21285</v>
      </c>
      <c r="D80" s="21">
        <f>187855</f>
        <v>187855</v>
      </c>
      <c r="E80" s="21">
        <f>183.4521484375</f>
        <v>183.4521484375</v>
      </c>
    </row>
    <row r="81">
      <c r="A81" s="21">
        <f>21580</f>
        <v>21580</v>
      </c>
      <c r="B81" s="21">
        <f>20</f>
        <v>20</v>
      </c>
      <c r="C81" s="21">
        <f>21533</f>
        <v>21533</v>
      </c>
      <c r="D81" s="21">
        <f>188153</f>
        <v>188153</v>
      </c>
      <c r="E81" s="21">
        <f>183.7431640625</f>
        <v>183.7431640625</v>
      </c>
    </row>
    <row r="82">
      <c r="A82" s="21">
        <f>21859</f>
        <v>21859</v>
      </c>
      <c r="B82" s="21">
        <f>0</f>
        <v>0</v>
      </c>
      <c r="C82" s="21">
        <f>21787</f>
        <v>21787</v>
      </c>
      <c r="D82" s="21">
        <f>188307</f>
        <v>188307</v>
      </c>
      <c r="E82" s="21">
        <f>183.8935546875</f>
        <v>183.8935546875</v>
      </c>
    </row>
    <row r="83">
      <c r="A83" s="21">
        <f>22083</f>
        <v>22083</v>
      </c>
      <c r="B83" s="21">
        <f>0</f>
        <v>0</v>
      </c>
      <c r="C83" s="21">
        <f>22034</f>
        <v>22034</v>
      </c>
      <c r="D83" s="21">
        <f>188460</f>
        <v>188460</v>
      </c>
      <c r="E83" s="21">
        <f>184.04296875</f>
        <v>184.04296875</v>
      </c>
    </row>
    <row r="84">
      <c r="A84" s="21">
        <f>22333</f>
        <v>22333</v>
      </c>
      <c r="B84" s="21">
        <f>3</f>
        <v>3</v>
      </c>
      <c r="C84" s="21">
        <f>22297</f>
        <v>22297</v>
      </c>
      <c r="D84" s="21">
        <f>188460</f>
        <v>188460</v>
      </c>
      <c r="E84" s="21">
        <f>184.04296875</f>
        <v>184.04296875</v>
      </c>
    </row>
    <row r="85">
      <c r="A85" s="21">
        <f>22613</f>
        <v>22613</v>
      </c>
      <c r="B85" s="21">
        <f>2</f>
        <v>2</v>
      </c>
      <c r="C85" s="21">
        <f>22596</f>
        <v>22596</v>
      </c>
      <c r="D85" s="21">
        <f>188460</f>
        <v>188460</v>
      </c>
      <c r="E85" s="21">
        <f>184.04296875</f>
        <v>184.04296875</v>
      </c>
    </row>
    <row r="86">
      <c r="A86" s="21">
        <f>22840</f>
        <v>22840</v>
      </c>
      <c r="B86" s="21">
        <f>3</f>
        <v>3</v>
      </c>
      <c r="C86" s="21">
        <f>22819</f>
        <v>22819</v>
      </c>
      <c r="D86" s="21">
        <f>188460</f>
        <v>188460</v>
      </c>
      <c r="E86" s="21">
        <f>184.04296875</f>
        <v>184.04296875</v>
      </c>
    </row>
    <row r="87">
      <c r="A87" s="21">
        <f>23080</f>
        <v>23080</v>
      </c>
      <c r="B87" s="21">
        <f>3</f>
        <v>3</v>
      </c>
      <c r="C87" s="21">
        <f>23059</f>
        <v>23059</v>
      </c>
      <c r="D87" s="21">
        <f>188452</f>
        <v>188452</v>
      </c>
      <c r="E87" s="21">
        <f>184.03515625</f>
        <v>184.03515625</v>
      </c>
    </row>
    <row r="88">
      <c r="A88" s="21">
        <f>23351</f>
        <v>23351</v>
      </c>
      <c r="B88" s="21">
        <f>3</f>
        <v>3</v>
      </c>
      <c r="C88" s="21">
        <f>23346</f>
        <v>23346</v>
      </c>
      <c r="D88" s="21">
        <f>188420</f>
        <v>188420</v>
      </c>
      <c r="E88" s="21">
        <f>184.00390625</f>
        <v>184.00390625</v>
      </c>
    </row>
    <row r="89">
      <c r="A89" s="21">
        <f>23604</f>
        <v>23604</v>
      </c>
      <c r="B89" s="21">
        <f>2</f>
        <v>2</v>
      </c>
      <c r="C89" s="21">
        <f>23560</f>
        <v>23560</v>
      </c>
      <c r="D89" s="21">
        <f>188420</f>
        <v>188420</v>
      </c>
      <c r="E89" s="21">
        <f>184.00390625</f>
        <v>184.00390625</v>
      </c>
    </row>
    <row r="90">
      <c r="A90" s="21">
        <f>23848</f>
        <v>23848</v>
      </c>
      <c r="B90" s="21">
        <f>3</f>
        <v>3</v>
      </c>
      <c r="C90" s="21">
        <f>23854</f>
        <v>23854</v>
      </c>
      <c r="D90" s="21">
        <f>188420</f>
        <v>188420</v>
      </c>
      <c r="E90" s="21">
        <f>184.00390625</f>
        <v>184.00390625</v>
      </c>
    </row>
    <row r="91">
      <c r="A91" s="21">
        <f>24132</f>
        <v>24132</v>
      </c>
      <c r="B91" s="21">
        <f>33</f>
        <v>33</v>
      </c>
      <c r="C91" s="21">
        <f>24112</f>
        <v>24112</v>
      </c>
      <c r="D91" s="21">
        <f>188504</f>
        <v>188504</v>
      </c>
      <c r="E91" s="21">
        <f>184.0859375</f>
        <v>184.0859375</v>
      </c>
    </row>
    <row r="92">
      <c r="A92" s="21">
        <f>24395</f>
        <v>24395</v>
      </c>
      <c r="B92" s="21">
        <f>27</f>
        <v>27</v>
      </c>
      <c r="C92" s="21">
        <f>24345</f>
        <v>24345</v>
      </c>
      <c r="D92" s="21">
        <f>189828</f>
        <v>189828</v>
      </c>
      <c r="E92" s="21">
        <f>185.37890625</f>
        <v>185.37890625</v>
      </c>
    </row>
    <row r="93">
      <c r="A93" s="21">
        <f>24648</f>
        <v>24648</v>
      </c>
      <c r="B93" s="21">
        <f>2</f>
        <v>2</v>
      </c>
      <c r="C93" s="21">
        <f>24564</f>
        <v>24564</v>
      </c>
      <c r="D93" s="21">
        <f>189962</f>
        <v>189962</v>
      </c>
      <c r="E93" s="21">
        <f>185.509765625</f>
        <v>185.509765625</v>
      </c>
    </row>
    <row r="94">
      <c r="A94" s="21">
        <f>24886</f>
        <v>24886</v>
      </c>
      <c r="B94" s="21">
        <f>3</f>
        <v>3</v>
      </c>
      <c r="C94" s="21">
        <f>24825</f>
        <v>24825</v>
      </c>
      <c r="D94" s="21">
        <f>189962</f>
        <v>189962</v>
      </c>
      <c r="E94" s="21">
        <f>185.509765625</f>
        <v>185.509765625</v>
      </c>
    </row>
    <row r="95">
      <c r="A95" s="21">
        <f>25124</f>
        <v>25124</v>
      </c>
      <c r="B95" s="21">
        <f>3</f>
        <v>3</v>
      </c>
      <c r="C95" s="21">
        <f>25074</f>
        <v>25074</v>
      </c>
      <c r="D95" s="21">
        <f>189962</f>
        <v>189962</v>
      </c>
      <c r="E95" s="21">
        <f>185.509765625</f>
        <v>185.509765625</v>
      </c>
    </row>
    <row r="96">
      <c r="A96" s="21">
        <f>25350</f>
        <v>25350</v>
      </c>
      <c r="B96" s="21">
        <f>3</f>
        <v>3</v>
      </c>
      <c r="C96" s="21">
        <f>25306</f>
        <v>25306</v>
      </c>
      <c r="D96" s="21">
        <f>189946</f>
        <v>189946</v>
      </c>
      <c r="E96" s="21">
        <f>185.494140625</f>
        <v>185.494140625</v>
      </c>
    </row>
    <row r="97">
      <c r="A97" s="21">
        <f>25615</f>
        <v>25615</v>
      </c>
      <c r="B97" s="21">
        <f>3</f>
        <v>3</v>
      </c>
      <c r="C97" s="21">
        <f>25553</f>
        <v>25553</v>
      </c>
      <c r="D97" s="21">
        <f>189958</f>
        <v>189958</v>
      </c>
      <c r="E97" s="21">
        <f>185.505859375</f>
        <v>185.505859375</v>
      </c>
    </row>
    <row r="98">
      <c r="A98" s="21">
        <f>25856</f>
        <v>25856</v>
      </c>
      <c r="B98" s="21">
        <f>2</f>
        <v>2</v>
      </c>
      <c r="C98" s="21">
        <f>25811</f>
        <v>25811</v>
      </c>
      <c r="D98" s="21">
        <f>189962</f>
        <v>189962</v>
      </c>
      <c r="E98" s="21">
        <f>185.509765625</f>
        <v>185.509765625</v>
      </c>
    </row>
    <row r="99">
      <c r="A99" s="21">
        <f>26137</f>
        <v>26137</v>
      </c>
      <c r="B99" s="21">
        <f>0</f>
        <v>0</v>
      </c>
      <c r="C99" s="21">
        <f>26082</f>
        <v>26082</v>
      </c>
      <c r="D99" s="21">
        <f>189966</f>
        <v>189966</v>
      </c>
      <c r="E99" s="21">
        <f>185.513671875</f>
        <v>185.513671875</v>
      </c>
    </row>
    <row r="100">
      <c r="A100" s="21">
        <f>26393</f>
        <v>26393</v>
      </c>
      <c r="B100" s="21">
        <f>3</f>
        <v>3</v>
      </c>
      <c r="C100" s="21">
        <f>26337</f>
        <v>26337</v>
      </c>
      <c r="D100" s="21">
        <f>189966</f>
        <v>189966</v>
      </c>
      <c r="E100" s="21">
        <f>185.513671875</f>
        <v>185.513671875</v>
      </c>
    </row>
    <row r="101">
      <c r="A101" s="21">
        <f>26636</f>
        <v>26636</v>
      </c>
      <c r="B101" s="21">
        <f>3</f>
        <v>3</v>
      </c>
      <c r="C101" s="21">
        <f>26604</f>
        <v>26604</v>
      </c>
      <c r="D101" s="21">
        <f>189958</f>
        <v>189958</v>
      </c>
      <c r="E101" s="21">
        <f>185.505859375</f>
        <v>185.505859375</v>
      </c>
    </row>
    <row r="102">
      <c r="A102" s="21">
        <f>26900</f>
        <v>26900</v>
      </c>
      <c r="B102" s="21">
        <f>6</f>
        <v>6</v>
      </c>
      <c r="C102" s="21">
        <f>26853</f>
        <v>26853</v>
      </c>
      <c r="D102" s="21">
        <f>189938</f>
        <v>189938</v>
      </c>
      <c r="E102" s="21">
        <f>185.486328125</f>
        <v>185.486328125</v>
      </c>
    </row>
    <row r="103">
      <c r="A103" s="21">
        <f>27172</f>
        <v>27172</v>
      </c>
      <c r="B103" s="21">
        <f>2</f>
        <v>2</v>
      </c>
      <c r="C103" s="21">
        <f>27129</f>
        <v>27129</v>
      </c>
      <c r="D103" s="21">
        <f>190018</f>
        <v>190018</v>
      </c>
      <c r="E103" s="21">
        <f>185.564453125</f>
        <v>185.564453125</v>
      </c>
    </row>
    <row r="104">
      <c r="A104" s="21">
        <f>27432</f>
        <v>27432</v>
      </c>
      <c r="B104" s="21">
        <f>3</f>
        <v>3</v>
      </c>
      <c r="C104" s="21">
        <f>27379</f>
        <v>27379</v>
      </c>
      <c r="D104" s="21">
        <f>190022</f>
        <v>190022</v>
      </c>
      <c r="E104" s="21">
        <f>185.568359375</f>
        <v>185.568359375</v>
      </c>
    </row>
    <row r="105">
      <c r="A105" s="21">
        <f>27669</f>
        <v>27669</v>
      </c>
      <c r="B105" s="21">
        <f>0</f>
        <v>0</v>
      </c>
      <c r="C105" s="21">
        <f>27619</f>
        <v>27619</v>
      </c>
      <c r="D105" s="21">
        <f>190026</f>
        <v>190026</v>
      </c>
      <c r="E105" s="21">
        <f>185.572265625</f>
        <v>185.572265625</v>
      </c>
    </row>
    <row r="106">
      <c r="A106" s="21">
        <f>27911</f>
        <v>27911</v>
      </c>
      <c r="B106" s="21">
        <f>0</f>
        <v>0</v>
      </c>
      <c r="C106" s="21">
        <f>27860</f>
        <v>27860</v>
      </c>
      <c r="D106" s="21">
        <f>190030</f>
        <v>190030</v>
      </c>
      <c r="E106" s="21">
        <f>185.576171875</f>
        <v>185.576171875</v>
      </c>
    </row>
    <row r="107">
      <c r="A107" s="21">
        <f>28171</f>
        <v>28171</v>
      </c>
      <c r="B107" s="21">
        <f>0</f>
        <v>0</v>
      </c>
      <c r="C107" s="21">
        <f>28131</f>
        <v>28131</v>
      </c>
      <c r="D107" s="21">
        <f>190030</f>
        <v>190030</v>
      </c>
      <c r="E107" s="21">
        <f>185.576171875</f>
        <v>185.576171875</v>
      </c>
    </row>
    <row r="108">
      <c r="A108" s="21">
        <f>28431</f>
        <v>28431</v>
      </c>
      <c r="B108" s="21">
        <f>0</f>
        <v>0</v>
      </c>
      <c r="C108" s="21">
        <f>28383</f>
        <v>28383</v>
      </c>
      <c r="D108" s="21">
        <f>190030</f>
        <v>190030</v>
      </c>
      <c r="E108" s="21">
        <f>185.576171875</f>
        <v>185.576171875</v>
      </c>
    </row>
    <row r="109">
      <c r="A109" s="21">
        <f>28708</f>
        <v>28708</v>
      </c>
      <c r="B109" s="21">
        <f>3</f>
        <v>3</v>
      </c>
      <c r="C109" s="21">
        <f>28664</f>
        <v>28664</v>
      </c>
      <c r="D109" s="21">
        <f>189994</f>
        <v>189994</v>
      </c>
      <c r="E109" s="21">
        <f>185.541015625</f>
        <v>185.541015625</v>
      </c>
    </row>
    <row r="110">
      <c r="A110" s="21">
        <f>28930</f>
        <v>28930</v>
      </c>
      <c r="B110" s="21">
        <f>3</f>
        <v>3</v>
      </c>
      <c r="C110" s="21">
        <f>28902</f>
        <v>28902</v>
      </c>
      <c r="D110" s="21">
        <f>189994</f>
        <v>189994</v>
      </c>
      <c r="E110" s="21">
        <f>185.541015625</f>
        <v>185.541015625</v>
      </c>
    </row>
    <row r="111">
      <c r="A111" s="21">
        <f>29196</f>
        <v>29196</v>
      </c>
      <c r="B111" s="21">
        <f>3</f>
        <v>3</v>
      </c>
      <c r="C111" s="21">
        <f>29162</f>
        <v>29162</v>
      </c>
      <c r="D111" s="21">
        <f>189994</f>
        <v>189994</v>
      </c>
      <c r="E111" s="21">
        <f>185.541015625</f>
        <v>185.541015625</v>
      </c>
    </row>
    <row r="112">
      <c r="A112" s="21">
        <f>29432</f>
        <v>29432</v>
      </c>
      <c r="B112" s="21">
        <f>2</f>
        <v>2</v>
      </c>
      <c r="C112" s="21">
        <f>29387</f>
        <v>29387</v>
      </c>
      <c r="D112" s="21">
        <f>190002</f>
        <v>190002</v>
      </c>
      <c r="E112" s="21">
        <f>185.548828125</f>
        <v>185.548828125</v>
      </c>
    </row>
    <row r="113">
      <c r="A113" s="21">
        <f>29682</f>
        <v>29682</v>
      </c>
      <c r="B113" s="21">
        <f>3</f>
        <v>3</v>
      </c>
      <c r="C113" s="21">
        <f>29640</f>
        <v>29640</v>
      </c>
      <c r="D113" s="21">
        <f>190002</f>
        <v>190002</v>
      </c>
      <c r="E113" s="21">
        <f>185.548828125</f>
        <v>185.548828125</v>
      </c>
    </row>
    <row r="114">
      <c r="A114" s="21">
        <f>29993</f>
        <v>29993</v>
      </c>
      <c r="B114" s="21">
        <f>15</f>
        <v>15</v>
      </c>
      <c r="C114" s="21">
        <f>29931</f>
        <v>29931</v>
      </c>
      <c r="D114" s="21">
        <f>190002</f>
        <v>190002</v>
      </c>
      <c r="E114" s="21">
        <f>185.548828125</f>
        <v>185.548828125</v>
      </c>
    </row>
    <row r="115">
      <c r="A115" s="21">
        <f>30286</f>
        <v>30286</v>
      </c>
      <c r="B115" s="21">
        <f>19</f>
        <v>19</v>
      </c>
      <c r="C115" s="21">
        <f>30250</f>
        <v>30250</v>
      </c>
      <c r="D115" s="21">
        <f>190200</f>
        <v>190200</v>
      </c>
      <c r="E115" s="21">
        <f>185.7421875</f>
        <v>185.7421875</v>
      </c>
    </row>
    <row r="116">
      <c r="A116" s="21">
        <f>30548</f>
        <v>30548</v>
      </c>
      <c r="B116" s="21">
        <f>2</f>
        <v>2</v>
      </c>
      <c r="C116" s="21">
        <f>30482</f>
        <v>30482</v>
      </c>
      <c r="D116" s="21">
        <f>190352</f>
        <v>190352</v>
      </c>
      <c r="E116" s="21">
        <f>185.890625</f>
        <v>185.890625</v>
      </c>
    </row>
    <row r="117">
      <c r="A117" s="21">
        <f>30784</f>
        <v>30784</v>
      </c>
      <c r="B117" s="21">
        <f>3</f>
        <v>3</v>
      </c>
      <c r="C117" s="21">
        <f>30715</f>
        <v>30715</v>
      </c>
      <c r="D117" s="21">
        <f>190324</f>
        <v>190324</v>
      </c>
      <c r="E117" s="21">
        <f>185.86328125</f>
        <v>185.86328125</v>
      </c>
    </row>
    <row r="118">
      <c r="A118" s="21">
        <f>31023</f>
        <v>31023</v>
      </c>
      <c r="B118" s="21">
        <f>0</f>
        <v>0</v>
      </c>
      <c r="C118" s="21">
        <f>30979</f>
        <v>30979</v>
      </c>
      <c r="D118" s="21">
        <f>190324</f>
        <v>190324</v>
      </c>
      <c r="E118" s="21">
        <f>185.86328125</f>
        <v>185.86328125</v>
      </c>
    </row>
    <row r="119">
      <c r="A119" s="21">
        <f>31280</f>
        <v>31280</v>
      </c>
      <c r="B119" s="21">
        <f>3</f>
        <v>3</v>
      </c>
      <c r="C119" s="21">
        <f>31226</f>
        <v>31226</v>
      </c>
      <c r="D119" s="21">
        <f>190328</f>
        <v>190328</v>
      </c>
      <c r="E119" s="21">
        <f>185.8671875</f>
        <v>185.8671875</v>
      </c>
    </row>
    <row r="120">
      <c r="A120" s="21">
        <f>31519</f>
        <v>31519</v>
      </c>
      <c r="B120" s="21">
        <f>3</f>
        <v>3</v>
      </c>
      <c r="C120" s="21">
        <f>31472</f>
        <v>31472</v>
      </c>
      <c r="D120" s="21">
        <f>190320</f>
        <v>190320</v>
      </c>
      <c r="E120" s="21">
        <f>185.859375</f>
        <v>185.859375</v>
      </c>
    </row>
    <row r="121">
      <c r="A121" s="21">
        <f>31769</f>
        <v>31769</v>
      </c>
      <c r="B121" s="21">
        <f>0</f>
        <v>0</v>
      </c>
      <c r="C121" s="21">
        <f>31726</f>
        <v>31726</v>
      </c>
      <c r="D121" s="21">
        <f>190304</f>
        <v>190304</v>
      </c>
      <c r="E121" s="21">
        <f>185.84375</f>
        <v>185.84375</v>
      </c>
    </row>
    <row r="122">
      <c r="A122" s="21">
        <f>32050</f>
        <v>32050</v>
      </c>
      <c r="B122" s="21">
        <f>3</f>
        <v>3</v>
      </c>
      <c r="C122" s="21">
        <f>31982</f>
        <v>31982</v>
      </c>
      <c r="D122" s="21">
        <f>190268</f>
        <v>190268</v>
      </c>
      <c r="E122" s="21">
        <f>185.80859375</f>
        <v>185.80859375</v>
      </c>
    </row>
    <row r="123">
      <c r="A123" s="21">
        <f>32295</f>
        <v>32295</v>
      </c>
      <c r="B123" s="21">
        <f>0</f>
        <v>0</v>
      </c>
      <c r="C123" s="21">
        <f>32230</f>
        <v>32230</v>
      </c>
      <c r="D123" s="21">
        <f>190268</f>
        <v>190268</v>
      </c>
      <c r="E123" s="21">
        <f>185.80859375</f>
        <v>185.80859375</v>
      </c>
    </row>
    <row r="124">
      <c r="A124" s="21">
        <f>32527</f>
        <v>32527</v>
      </c>
      <c r="B124" s="21">
        <f>3</f>
        <v>3</v>
      </c>
      <c r="C124" s="21">
        <f>32483</f>
        <v>32483</v>
      </c>
      <c r="D124" s="21">
        <f>190268</f>
        <v>190268</v>
      </c>
      <c r="E124" s="21">
        <f>185.80859375</f>
        <v>185.80859375</v>
      </c>
    </row>
    <row r="125">
      <c r="A125" s="21">
        <f>32792</f>
        <v>32792</v>
      </c>
      <c r="B125" s="21">
        <f>21</f>
        <v>21</v>
      </c>
      <c r="C125" s="21">
        <f>32771</f>
        <v>32771</v>
      </c>
      <c r="D125" s="21">
        <f>190306</f>
        <v>190306</v>
      </c>
      <c r="E125" s="21">
        <f>185.845703125</f>
        <v>185.845703125</v>
      </c>
    </row>
    <row r="126">
      <c r="A126" s="21">
        <f>33047</f>
        <v>33047</v>
      </c>
      <c r="B126" s="21">
        <f>18</f>
        <v>18</v>
      </c>
      <c r="C126" s="21">
        <f>33050</f>
        <v>33050</v>
      </c>
      <c r="D126" s="21">
        <f>202786</f>
        <v>202786</v>
      </c>
      <c r="E126" s="21">
        <f>198.033203125</f>
        <v>198.033203125</v>
      </c>
    </row>
    <row r="127">
      <c r="A127" s="21">
        <f>33333</f>
        <v>33333</v>
      </c>
      <c r="B127" s="21">
        <f>3</f>
        <v>3</v>
      </c>
      <c r="C127" s="21">
        <f>33288</f>
        <v>33288</v>
      </c>
      <c r="D127" s="21">
        <f>190504</f>
        <v>190504</v>
      </c>
      <c r="E127" s="21">
        <f>186.0390625</f>
        <v>186.0390625</v>
      </c>
    </row>
    <row r="128">
      <c r="A128" s="21">
        <f>33571</f>
        <v>33571</v>
      </c>
      <c r="B128" s="21">
        <f>0</f>
        <v>0</v>
      </c>
      <c r="C128" s="21">
        <f>33523</f>
        <v>33523</v>
      </c>
      <c r="D128" s="21">
        <f>190508</f>
        <v>190508</v>
      </c>
      <c r="E128" s="21">
        <f>186.04296875</f>
        <v>186.04296875</v>
      </c>
    </row>
    <row r="129">
      <c r="A129" s="21">
        <f>33828</f>
        <v>33828</v>
      </c>
      <c r="B129" s="21">
        <f>3</f>
        <v>3</v>
      </c>
      <c r="C129" s="21">
        <f>33796</f>
        <v>33796</v>
      </c>
      <c r="D129" s="21">
        <f>190512</f>
        <v>190512</v>
      </c>
      <c r="E129" s="21">
        <f>186.046875</f>
        <v>186.046875</v>
      </c>
    </row>
    <row r="130">
      <c r="A130" s="21">
        <f>34113</f>
        <v>34113</v>
      </c>
      <c r="B130" s="21">
        <f>2</f>
        <v>2</v>
      </c>
      <c r="C130" s="21">
        <f>34070</f>
        <v>34070</v>
      </c>
      <c r="D130" s="21">
        <f>190504</f>
        <v>190504</v>
      </c>
      <c r="E130" s="21">
        <f>186.0390625</f>
        <v>186.0390625</v>
      </c>
    </row>
    <row r="131">
      <c r="A131" s="21">
        <f>34359</f>
        <v>34359</v>
      </c>
      <c r="B131" s="21">
        <f>3</f>
        <v>3</v>
      </c>
      <c r="C131" s="21">
        <f>34325</f>
        <v>34325</v>
      </c>
      <c r="D131" s="21">
        <f>190504</f>
        <v>190504</v>
      </c>
      <c r="E131" s="21">
        <f>186.0390625</f>
        <v>186.0390625</v>
      </c>
    </row>
    <row r="132">
      <c r="A132" s="21">
        <f>34602</f>
        <v>34602</v>
      </c>
      <c r="B132" s="21">
        <f>0</f>
        <v>0</v>
      </c>
      <c r="C132" s="21">
        <f>34571</f>
        <v>34571</v>
      </c>
      <c r="D132" s="21">
        <f>190504</f>
        <v>190504</v>
      </c>
      <c r="E132" s="21">
        <f>186.0390625</f>
        <v>186.0390625</v>
      </c>
    </row>
    <row r="133">
      <c r="A133" s="21">
        <f>34868</f>
        <v>34868</v>
      </c>
      <c r="B133" s="21">
        <f>3</f>
        <v>3</v>
      </c>
      <c r="C133" s="21">
        <f>34830</f>
        <v>34830</v>
      </c>
      <c r="D133" s="21">
        <f>190508</f>
        <v>190508</v>
      </c>
      <c r="E133" s="21">
        <f>186.04296875</f>
        <v>186.04296875</v>
      </c>
    </row>
    <row r="134">
      <c r="A134" s="21">
        <f>35074</f>
        <v>35074</v>
      </c>
      <c r="B134" s="21">
        <f>3</f>
        <v>3</v>
      </c>
      <c r="C134" s="21">
        <f>35040</f>
        <v>35040</v>
      </c>
      <c r="D134" s="21">
        <f>190508</f>
        <v>190508</v>
      </c>
      <c r="E134" s="21">
        <f>186.04296875</f>
        <v>186.04296875</v>
      </c>
    </row>
    <row r="135">
      <c r="C135" s="21">
        <f>35227</f>
        <v>35227</v>
      </c>
      <c r="D135" s="21">
        <f>190508</f>
        <v>190508</v>
      </c>
      <c r="E135" s="21">
        <f>186.04296875</f>
        <v>186.04296875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2016-01-08T15:46:46Z</dcterms:created>
  <dcterms:modified xsi:type="dcterms:W3CDTF">2015-10-22T14:52:04Z</dcterms:modified>
  <cp:lastPrinted>2016-01-08T15:46:46Z</cp:lastPrinted>
</cp:coreProperties>
</file>