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<sst xmlns="http://schemas.openxmlformats.org/spreadsheetml/2006/main" count="8" uniqueCount="8">
  <si>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</si>
  <si>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</si>
  <si>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</si>
  <si>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</si>
  <si>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(143x)</t>
  </si>
  <si>
    <t>AVERAGE TIME BETWEEN MEM TIMESTAMPS (ms) (148x)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</si>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</sst>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Sheet1!$A$2:$A$144</c:f>
              <c:numCache/>
            </c:numRef>
          </c:cat>
          <c:val>
            <c:numRef>
              <c:f>Sheet1!$B$2:$B$144</c:f>
              <c:numCache/>
            </c:numRef>
          </c:val>
          <c:smooth val="0"/>
        </c:ser>
        <c:marker val="1"/>
        <c:axId val="1467515503"/>
        <c:axId val="1533330615"/>
      </c:lineChart>
      <c:catAx>
        <c:axId val="146751550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533330615"/>
        <c:crosses val="autoZero"/>
        <c:auto val="1"/>
        <c:lblOffset val="100"/>
        <c:tickLblSkip val="1"/>
        <c:tickMarkSkip val="1"/>
        <c:noMultiLvlLbl val="0"/>
      </c:catAx>
      <c:valAx>
        <c:axId val="153333061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6751550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Sheet1!$C$2:$C$149</c:f>
              <c:numCache/>
            </c:numRef>
          </c:cat>
          <c:val>
            <c:numRef>
              <c:f>Sheet1!$E$2:$E$149</c:f>
              <c:numCache/>
            </c:numRef>
          </c:val>
          <c:smooth val="0"/>
        </c:ser>
        <c:marker val="1"/>
        <c:axId val="1197721383"/>
        <c:axId val="1917082298"/>
      </c:lineChart>
      <c:catAx>
        <c:axId val="119772138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17082298"/>
        <c:crosses val="autoZero"/>
        <c:auto val="1"/>
        <c:lblOffset val="100"/>
        <c:tickLblSkip val="1"/>
        <c:tickMarkSkip val="1"/>
        <c:noMultiLvlLbl val="0"/>
      </c:catAx>
      <c:valAx>
        <c:axId val="191708229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19772138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5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1592</f>
        <v>1592</v>
      </c>
      <c r="B2" s="21">
        <f>15</f>
        <v>15</v>
      </c>
      <c r="C2" s="21">
        <f>1654</f>
        <v>1654</v>
      </c>
      <c r="D2" s="21">
        <f>8991</f>
        <v>8991</v>
      </c>
      <c r="E2" s="21">
        <f>8.7802734375</f>
        <v>8.7802734375</v>
      </c>
      <c r="G2" s="21">
        <f>245</f>
        <v>245</v>
      </c>
    </row>
    <row r="3">
      <c r="A3" s="21">
        <f>1846</f>
        <v>1846</v>
      </c>
      <c r="B3" s="21">
        <f>12</f>
        <v>12</v>
      </c>
      <c r="C3" s="21">
        <f>1819</f>
        <v>1819</v>
      </c>
      <c r="D3" s="21">
        <f>16624</f>
        <v>16624</v>
      </c>
      <c r="E3" s="21">
        <f>16.234375</f>
        <v>16.234375</v>
      </c>
    </row>
    <row r="4">
      <c r="A4" s="21">
        <f>2089</f>
        <v>2089</v>
      </c>
      <c r="B4" s="21">
        <f>21</f>
        <v>21</v>
      </c>
      <c r="C4" s="21">
        <f>2088</f>
        <v>2088</v>
      </c>
      <c r="D4" s="21">
        <f>93591</f>
        <v>93591</v>
      </c>
      <c r="E4" s="21">
        <f>91.3974609375</f>
        <v>91.3974609375</v>
      </c>
      <c r="G4" s="21" t="s">
        <v>5</v>
      </c>
    </row>
    <row r="5">
      <c r="A5" s="21">
        <f>2328</f>
        <v>2328</v>
      </c>
      <c r="B5" s="21">
        <f>15</f>
        <v>15</v>
      </c>
      <c r="C5" s="21">
        <f>2301</f>
        <v>2301</v>
      </c>
      <c r="D5" s="21">
        <f>105852</f>
        <v>105852</v>
      </c>
      <c r="E5" s="21">
        <f>103.37109375</f>
        <v>103.37109375</v>
      </c>
      <c r="G5" s="21">
        <f>237</f>
        <v>237</v>
      </c>
    </row>
    <row r="6">
      <c r="A6" s="21">
        <f>2513</f>
        <v>2513</v>
      </c>
      <c r="B6" s="21">
        <f>26</f>
        <v>26</v>
      </c>
      <c r="C6" s="21">
        <f>2481</f>
        <v>2481</v>
      </c>
      <c r="D6" s="21">
        <f>115464</f>
        <v>115464</v>
      </c>
      <c r="E6" s="21">
        <f>112.7578125</f>
        <v>112.7578125</v>
      </c>
    </row>
    <row r="7">
      <c r="A7" s="21">
        <f>2707</f>
        <v>2707</v>
      </c>
      <c r="B7" s="21">
        <f>23</f>
        <v>23</v>
      </c>
      <c r="C7" s="21">
        <f>2670</f>
        <v>2670</v>
      </c>
      <c r="D7" s="21">
        <f>109160</f>
        <v>109160</v>
      </c>
      <c r="E7" s="21">
        <f>106.6015625</f>
        <v>106.6015625</v>
      </c>
    </row>
    <row r="8">
      <c r="A8" s="21">
        <f>2879</f>
        <v>2879</v>
      </c>
      <c r="B8" s="21">
        <f>24</f>
        <v>24</v>
      </c>
      <c r="C8" s="21">
        <f>2829</f>
        <v>2829</v>
      </c>
      <c r="D8" s="21">
        <f>110928</f>
        <v>110928</v>
      </c>
      <c r="E8" s="21">
        <f>108.328125</f>
        <v>108.328125</v>
      </c>
    </row>
    <row r="9">
      <c r="A9" s="21">
        <f>3079</f>
        <v>3079</v>
      </c>
      <c r="B9" s="21">
        <f>25</f>
        <v>25</v>
      </c>
      <c r="C9" s="21">
        <f>2977</f>
        <v>2977</v>
      </c>
      <c r="D9" s="21">
        <f>112332</f>
        <v>112332</v>
      </c>
      <c r="E9" s="21">
        <f>109.69921875</f>
        <v>109.69921875</v>
      </c>
    </row>
    <row r="10">
      <c r="A10" s="21">
        <f>3351</f>
        <v>3351</v>
      </c>
      <c r="B10" s="21">
        <f>25</f>
        <v>25</v>
      </c>
      <c r="C10" s="21">
        <f>3136</f>
        <v>3136</v>
      </c>
      <c r="D10" s="21">
        <f>113989</f>
        <v>113989</v>
      </c>
      <c r="E10" s="21">
        <f>111.3173828125</f>
        <v>111.3173828125</v>
      </c>
    </row>
    <row r="11">
      <c r="A11" s="21">
        <f>3549</f>
        <v>3549</v>
      </c>
      <c r="B11" s="21">
        <f>21</f>
        <v>21</v>
      </c>
      <c r="C11" s="21">
        <f>3346</f>
        <v>3346</v>
      </c>
      <c r="D11" s="21">
        <f>115743</f>
        <v>115743</v>
      </c>
      <c r="E11" s="21">
        <f>113.0302734375</f>
        <v>113.0302734375</v>
      </c>
    </row>
    <row r="12">
      <c r="A12" s="21">
        <f>3779</f>
        <v>3779</v>
      </c>
      <c r="B12" s="21">
        <f>18</f>
        <v>18</v>
      </c>
      <c r="C12" s="21">
        <f>3520</f>
        <v>3520</v>
      </c>
      <c r="D12" s="21">
        <f>116761</f>
        <v>116761</v>
      </c>
      <c r="E12" s="21">
        <f>114.0244140625</f>
        <v>114.0244140625</v>
      </c>
      <c r="H12" s="21" t="s">
        <v>6</v>
      </c>
      <c r="I12" s="21" t="s">
        <v>7</v>
      </c>
      <c r="J12" s="21" t="s">
        <v>8</v>
      </c>
    </row>
    <row r="13">
      <c r="A13" s="21">
        <f>3982</f>
        <v>3982</v>
      </c>
      <c r="B13" s="21">
        <f>25</f>
        <v>25</v>
      </c>
      <c r="C13" s="21">
        <f>3734</f>
        <v>3734</v>
      </c>
      <c r="D13" s="21">
        <f>118561</f>
        <v>118561</v>
      </c>
      <c r="E13" s="21">
        <f>115.7822265625</f>
        <v>115.7822265625</v>
      </c>
      <c r="H13" s="21">
        <f>AVERAGE(E17:E22)</f>
        <v>162.26220703125</v>
      </c>
      <c r="I13" s="21">
        <f>MAX(E2:E149)</f>
        <v>187.376953125</v>
      </c>
      <c r="J13" s="21">
        <v>187</v>
      </c>
    </row>
    <row r="14">
      <c r="A14" s="21">
        <f>4185</f>
        <v>4185</v>
      </c>
      <c r="B14" s="21">
        <f>0</f>
        <v>0</v>
      </c>
      <c r="C14" s="21">
        <f>3937</f>
        <v>3937</v>
      </c>
      <c r="D14" s="21">
        <f>120487</f>
        <v>120487</v>
      </c>
      <c r="E14" s="21">
        <f>117.6630859375</f>
        <v>117.6630859375</v>
      </c>
    </row>
    <row r="15">
      <c r="A15" s="21">
        <f>4411</f>
        <v>4411</v>
      </c>
      <c r="B15" s="21">
        <f>0</f>
        <v>0</v>
      </c>
      <c r="C15" s="21">
        <f>4148</f>
        <v>4148</v>
      </c>
      <c r="D15" s="21">
        <f>154411</f>
        <v>154411</v>
      </c>
      <c r="E15" s="21">
        <f>150.7919921875</f>
        <v>150.7919921875</v>
      </c>
    </row>
    <row r="16">
      <c r="A16" s="21">
        <f>4645</f>
        <v>4645</v>
      </c>
      <c r="B16" s="21">
        <f>0</f>
        <v>0</v>
      </c>
      <c r="C16" s="21">
        <f>4366</f>
        <v>4366</v>
      </c>
      <c r="D16" s="21">
        <f>166094</f>
        <v>166094</v>
      </c>
      <c r="E16" s="21">
        <f>162.201171875</f>
        <v>162.201171875</v>
      </c>
    </row>
    <row r="17">
      <c r="A17" s="21">
        <f>4887</f>
        <v>4887</v>
      </c>
      <c r="B17" s="21">
        <f>0</f>
        <v>0</v>
      </c>
      <c r="C17" s="21">
        <f>4662</f>
        <v>4662</v>
      </c>
      <c r="D17" s="21">
        <f>166106</f>
        <v>166106</v>
      </c>
      <c r="E17" s="21">
        <f>162.212890625</f>
        <v>162.212890625</v>
      </c>
    </row>
    <row r="18">
      <c r="A18" s="21">
        <f>5182</f>
        <v>5182</v>
      </c>
      <c r="B18" s="21">
        <f>0</f>
        <v>0</v>
      </c>
      <c r="C18" s="21">
        <f>4895</f>
        <v>4895</v>
      </c>
      <c r="D18" s="21">
        <f>166106</f>
        <v>166106</v>
      </c>
      <c r="E18" s="21">
        <f>162.212890625</f>
        <v>162.212890625</v>
      </c>
    </row>
    <row r="19">
      <c r="A19" s="21">
        <f>5488</f>
        <v>5488</v>
      </c>
      <c r="B19" s="21">
        <f>0</f>
        <v>0</v>
      </c>
      <c r="C19" s="21">
        <f>5180</f>
        <v>5180</v>
      </c>
      <c r="D19" s="21">
        <f>166106</f>
        <v>166106</v>
      </c>
      <c r="E19" s="21">
        <f>162.212890625</f>
        <v>162.212890625</v>
      </c>
    </row>
    <row r="20">
      <c r="A20" s="21">
        <f>5778</f>
        <v>5778</v>
      </c>
      <c r="B20" s="21">
        <f>0</f>
        <v>0</v>
      </c>
      <c r="C20" s="21">
        <f>5443</f>
        <v>5443</v>
      </c>
      <c r="D20" s="21">
        <f>166106</f>
        <v>166106</v>
      </c>
      <c r="E20" s="21">
        <f>162.212890625</f>
        <v>162.212890625</v>
      </c>
    </row>
    <row r="21">
      <c r="A21" s="21">
        <f>6010</f>
        <v>6010</v>
      </c>
      <c r="B21" s="21">
        <f>3</f>
        <v>3</v>
      </c>
      <c r="C21" s="21">
        <f>5712</f>
        <v>5712</v>
      </c>
      <c r="D21" s="21">
        <f>166106</f>
        <v>166106</v>
      </c>
      <c r="E21" s="21">
        <f>162.212890625</f>
        <v>162.212890625</v>
      </c>
    </row>
    <row r="22">
      <c r="A22" s="21">
        <f>6249</f>
        <v>6249</v>
      </c>
      <c r="B22" s="21">
        <f>3</f>
        <v>3</v>
      </c>
      <c r="C22" s="21">
        <f>5979</f>
        <v>5979</v>
      </c>
      <c r="D22" s="21">
        <f>166409</f>
        <v>166409</v>
      </c>
      <c r="E22" s="21">
        <f>162.5087890625</f>
        <v>162.5087890625</v>
      </c>
    </row>
    <row r="23">
      <c r="A23" s="21">
        <f>6502</f>
        <v>6502</v>
      </c>
      <c r="B23" s="21">
        <f>15</f>
        <v>15</v>
      </c>
      <c r="C23" s="21">
        <f>6237</f>
        <v>6237</v>
      </c>
      <c r="D23" s="21">
        <f>167642</f>
        <v>167642</v>
      </c>
      <c r="E23" s="21">
        <f>163.712890625</f>
        <v>163.712890625</v>
      </c>
    </row>
    <row r="24">
      <c r="A24" s="21">
        <f>6753</f>
        <v>6753</v>
      </c>
      <c r="B24" s="21">
        <f>20</f>
        <v>20</v>
      </c>
      <c r="C24" s="21">
        <f>6481</f>
        <v>6481</v>
      </c>
      <c r="D24" s="21">
        <f>168112</f>
        <v>168112</v>
      </c>
      <c r="E24" s="21">
        <f>164.171875</f>
        <v>164.171875</v>
      </c>
    </row>
    <row r="25">
      <c r="A25" s="21">
        <f>6986</f>
        <v>6986</v>
      </c>
      <c r="B25" s="21">
        <f>19</f>
        <v>19</v>
      </c>
      <c r="C25" s="21">
        <f>6716</f>
        <v>6716</v>
      </c>
      <c r="D25" s="21">
        <f>169644</f>
        <v>169644</v>
      </c>
      <c r="E25" s="21">
        <f>165.66796875</f>
        <v>165.66796875</v>
      </c>
    </row>
    <row r="26">
      <c r="A26" s="21">
        <f>7215</f>
        <v>7215</v>
      </c>
      <c r="B26" s="21">
        <f>20</f>
        <v>20</v>
      </c>
      <c r="C26" s="21">
        <f>6944</f>
        <v>6944</v>
      </c>
      <c r="D26" s="21">
        <f>170624</f>
        <v>170624</v>
      </c>
      <c r="E26" s="21">
        <f>166.625</f>
        <v>166.625</v>
      </c>
    </row>
    <row r="27">
      <c r="A27" s="21">
        <f>7453</f>
        <v>7453</v>
      </c>
      <c r="B27" s="21">
        <f>21</f>
        <v>21</v>
      </c>
      <c r="C27" s="21">
        <f>7141</f>
        <v>7141</v>
      </c>
      <c r="D27" s="21">
        <f>171972</f>
        <v>171972</v>
      </c>
      <c r="E27" s="21">
        <f>167.94140625</f>
        <v>167.94140625</v>
      </c>
    </row>
    <row r="28">
      <c r="A28" s="21">
        <f>7755</f>
        <v>7755</v>
      </c>
      <c r="B28" s="21">
        <f>51</f>
        <v>51</v>
      </c>
      <c r="C28" s="21">
        <f>7337</f>
        <v>7337</v>
      </c>
      <c r="D28" s="21">
        <f>172944</f>
        <v>172944</v>
      </c>
      <c r="E28" s="21">
        <f>168.890625</f>
        <v>168.890625</v>
      </c>
    </row>
    <row r="29">
      <c r="A29" s="21">
        <f>8043</f>
        <v>8043</v>
      </c>
      <c r="B29" s="21">
        <f>30</f>
        <v>30</v>
      </c>
      <c r="C29" s="21">
        <f>7552</f>
        <v>7552</v>
      </c>
      <c r="D29" s="21">
        <f>174472</f>
        <v>174472</v>
      </c>
      <c r="E29" s="21">
        <f>170.3828125</f>
        <v>170.3828125</v>
      </c>
    </row>
    <row r="30">
      <c r="A30" s="21">
        <f>8300</f>
        <v>8300</v>
      </c>
      <c r="B30" s="21">
        <f>3</f>
        <v>3</v>
      </c>
      <c r="C30" s="21">
        <f>7838</f>
        <v>7838</v>
      </c>
      <c r="D30" s="21">
        <f>181725</f>
        <v>181725</v>
      </c>
      <c r="E30" s="21">
        <f>177.4658203125</f>
        <v>177.4658203125</v>
      </c>
    </row>
    <row r="31">
      <c r="A31" s="21">
        <f>8528</f>
        <v>8528</v>
      </c>
      <c r="B31" s="21">
        <f>3</f>
        <v>3</v>
      </c>
      <c r="C31" s="21">
        <f>8065</f>
        <v>8065</v>
      </c>
      <c r="D31" s="21">
        <f>185743</f>
        <v>185743</v>
      </c>
      <c r="E31" s="21">
        <f>181.3896484375</f>
        <v>181.3896484375</v>
      </c>
    </row>
    <row r="32">
      <c r="A32" s="21">
        <f>8786</f>
        <v>8786</v>
      </c>
      <c r="B32" s="21">
        <f>0</f>
        <v>0</v>
      </c>
      <c r="C32" s="21">
        <f>8295</f>
        <v>8295</v>
      </c>
      <c r="D32" s="21">
        <f>186491</f>
        <v>186491</v>
      </c>
      <c r="E32" s="21">
        <f>182.1201171875</f>
        <v>182.1201171875</v>
      </c>
    </row>
    <row r="33">
      <c r="A33" s="21">
        <f>9063</f>
        <v>9063</v>
      </c>
      <c r="B33" s="21">
        <f>2</f>
        <v>2</v>
      </c>
      <c r="C33" s="21">
        <f>8541</f>
        <v>8541</v>
      </c>
      <c r="D33" s="21">
        <f>186491</f>
        <v>186491</v>
      </c>
      <c r="E33" s="21">
        <f>182.1201171875</f>
        <v>182.1201171875</v>
      </c>
    </row>
    <row r="34">
      <c r="A34" s="21">
        <f>9365</f>
        <v>9365</v>
      </c>
      <c r="B34" s="21">
        <f>2</f>
        <v>2</v>
      </c>
      <c r="C34" s="21">
        <f>8781</f>
        <v>8781</v>
      </c>
      <c r="D34" s="21">
        <f>186499</f>
        <v>186499</v>
      </c>
      <c r="E34" s="21">
        <f>182.1279296875</f>
        <v>182.1279296875</v>
      </c>
    </row>
    <row r="35">
      <c r="A35" s="21">
        <f>9645</f>
        <v>9645</v>
      </c>
      <c r="B35" s="21">
        <f>5</f>
        <v>5</v>
      </c>
      <c r="C35" s="21">
        <f>8998</f>
        <v>8998</v>
      </c>
      <c r="D35" s="21">
        <f>186499</f>
        <v>186499</v>
      </c>
      <c r="E35" s="21">
        <f>182.1279296875</f>
        <v>182.1279296875</v>
      </c>
    </row>
    <row r="36">
      <c r="A36" s="21">
        <f>9875</f>
        <v>9875</v>
      </c>
      <c r="B36" s="21">
        <f>8</f>
        <v>8</v>
      </c>
      <c r="C36" s="21">
        <f>9301</f>
        <v>9301</v>
      </c>
      <c r="D36" s="21">
        <f>186499</f>
        <v>186499</v>
      </c>
      <c r="E36" s="21">
        <f>182.1279296875</f>
        <v>182.1279296875</v>
      </c>
    </row>
    <row r="37">
      <c r="A37" s="21">
        <f>10130</f>
        <v>10130</v>
      </c>
      <c r="B37" s="21">
        <f>25</f>
        <v>25</v>
      </c>
      <c r="C37" s="21">
        <f>9602</f>
        <v>9602</v>
      </c>
      <c r="D37" s="21">
        <f>186463</f>
        <v>186463</v>
      </c>
      <c r="E37" s="21">
        <f>182.0927734375</f>
        <v>182.0927734375</v>
      </c>
    </row>
    <row r="38">
      <c r="A38" s="21">
        <f>10412</f>
        <v>10412</v>
      </c>
      <c r="B38" s="21">
        <f>16</f>
        <v>16</v>
      </c>
      <c r="C38" s="21">
        <f>9848</f>
        <v>9848</v>
      </c>
      <c r="D38" s="21">
        <f>186427</f>
        <v>186427</v>
      </c>
      <c r="E38" s="21">
        <f>182.0576171875</f>
        <v>182.0576171875</v>
      </c>
    </row>
    <row r="39">
      <c r="A39" s="21">
        <f>10681</f>
        <v>10681</v>
      </c>
      <c r="B39" s="21">
        <f>0</f>
        <v>0</v>
      </c>
      <c r="C39" s="21">
        <f>10098</f>
        <v>10098</v>
      </c>
      <c r="D39" s="21">
        <f>186435</f>
        <v>186435</v>
      </c>
      <c r="E39" s="21">
        <f>182.0654296875</f>
        <v>182.0654296875</v>
      </c>
    </row>
    <row r="40">
      <c r="A40" s="21">
        <f>10929</f>
        <v>10929</v>
      </c>
      <c r="B40" s="21">
        <f>3</f>
        <v>3</v>
      </c>
      <c r="C40" s="21">
        <f>10382</f>
        <v>10382</v>
      </c>
      <c r="D40" s="21">
        <f>187609</f>
        <v>187609</v>
      </c>
      <c r="E40" s="21">
        <f>183.2119140625</f>
        <v>183.2119140625</v>
      </c>
    </row>
    <row r="41">
      <c r="A41" s="21">
        <f>11181</f>
        <v>11181</v>
      </c>
      <c r="B41" s="21">
        <f>3</f>
        <v>3</v>
      </c>
      <c r="C41" s="21">
        <f>10630</f>
        <v>10630</v>
      </c>
      <c r="D41" s="21">
        <f>187719</f>
        <v>187719</v>
      </c>
      <c r="E41" s="21">
        <f>183.3193359375</f>
        <v>183.3193359375</v>
      </c>
    </row>
    <row r="42">
      <c r="A42" s="21">
        <f>11408</f>
        <v>11408</v>
      </c>
      <c r="B42" s="21">
        <f>3</f>
        <v>3</v>
      </c>
      <c r="C42" s="21">
        <f>10857</f>
        <v>10857</v>
      </c>
      <c r="D42" s="21">
        <f>187719</f>
        <v>187719</v>
      </c>
      <c r="E42" s="21">
        <f>183.3193359375</f>
        <v>183.3193359375</v>
      </c>
    </row>
    <row r="43">
      <c r="A43" s="21">
        <f>11667</f>
        <v>11667</v>
      </c>
      <c r="B43" s="21">
        <f>0</f>
        <v>0</v>
      </c>
      <c r="C43" s="21">
        <f>11119</f>
        <v>11119</v>
      </c>
      <c r="D43" s="21">
        <f>187719</f>
        <v>187719</v>
      </c>
      <c r="E43" s="21">
        <f>183.3193359375</f>
        <v>183.3193359375</v>
      </c>
    </row>
    <row r="44">
      <c r="A44" s="21">
        <f>11923</f>
        <v>11923</v>
      </c>
      <c r="B44" s="21">
        <f>0</f>
        <v>0</v>
      </c>
      <c r="C44" s="21">
        <f>11365</f>
        <v>11365</v>
      </c>
      <c r="D44" s="21">
        <f>187719</f>
        <v>187719</v>
      </c>
      <c r="E44" s="21">
        <f>183.3193359375</f>
        <v>183.3193359375</v>
      </c>
    </row>
    <row r="45">
      <c r="A45" s="21">
        <f>12150</f>
        <v>12150</v>
      </c>
      <c r="B45" s="21">
        <f>4</f>
        <v>4</v>
      </c>
      <c r="C45" s="21">
        <f>11617</f>
        <v>11617</v>
      </c>
      <c r="D45" s="21">
        <f>187723</f>
        <v>187723</v>
      </c>
      <c r="E45" s="21">
        <f>183.3232421875</f>
        <v>183.3232421875</v>
      </c>
    </row>
    <row r="46">
      <c r="A46" s="21">
        <f>12404</f>
        <v>12404</v>
      </c>
      <c r="B46" s="21">
        <f>0</f>
        <v>0</v>
      </c>
      <c r="C46" s="21">
        <f>11881</f>
        <v>11881</v>
      </c>
      <c r="D46" s="21">
        <f>187707</f>
        <v>187707</v>
      </c>
      <c r="E46" s="21">
        <f>183.3076171875</f>
        <v>183.3076171875</v>
      </c>
    </row>
    <row r="47">
      <c r="A47" s="21">
        <f>12609</f>
        <v>12609</v>
      </c>
      <c r="B47" s="21">
        <f>3</f>
        <v>3</v>
      </c>
      <c r="C47" s="21">
        <f>12113</f>
        <v>12113</v>
      </c>
      <c r="D47" s="21">
        <f>187707</f>
        <v>187707</v>
      </c>
      <c r="E47" s="21">
        <f>183.3076171875</f>
        <v>183.3076171875</v>
      </c>
    </row>
    <row r="48">
      <c r="A48" s="21">
        <f>12865</f>
        <v>12865</v>
      </c>
      <c r="B48" s="21">
        <f>3</f>
        <v>3</v>
      </c>
      <c r="C48" s="21">
        <f>12350</f>
        <v>12350</v>
      </c>
      <c r="D48" s="21">
        <f>187699</f>
        <v>187699</v>
      </c>
      <c r="E48" s="21">
        <f>183.2998046875</f>
        <v>183.2998046875</v>
      </c>
    </row>
    <row r="49">
      <c r="A49" s="21">
        <f>13100</f>
        <v>13100</v>
      </c>
      <c r="B49" s="21">
        <f>0</f>
        <v>0</v>
      </c>
      <c r="C49" s="21">
        <f>12594</f>
        <v>12594</v>
      </c>
      <c r="D49" s="21">
        <f>187655</f>
        <v>187655</v>
      </c>
      <c r="E49" s="21">
        <f>183.2568359375</f>
        <v>183.2568359375</v>
      </c>
    </row>
    <row r="50">
      <c r="A50" s="21">
        <f>13351</f>
        <v>13351</v>
      </c>
      <c r="B50" s="21">
        <f>0</f>
        <v>0</v>
      </c>
      <c r="C50" s="21">
        <f>12835</f>
        <v>12835</v>
      </c>
      <c r="D50" s="21">
        <f>187667</f>
        <v>187667</v>
      </c>
      <c r="E50" s="21">
        <f>183.2685546875</f>
        <v>183.2685546875</v>
      </c>
    </row>
    <row r="51">
      <c r="A51" s="21">
        <f>13614</f>
        <v>13614</v>
      </c>
      <c r="B51" s="21">
        <f>3</f>
        <v>3</v>
      </c>
      <c r="C51" s="21">
        <f>13066</f>
        <v>13066</v>
      </c>
      <c r="D51" s="21">
        <f>187667</f>
        <v>187667</v>
      </c>
      <c r="E51" s="21">
        <f>183.2685546875</f>
        <v>183.2685546875</v>
      </c>
    </row>
    <row r="52">
      <c r="A52" s="21">
        <f>13823</f>
        <v>13823</v>
      </c>
      <c r="B52" s="21">
        <f>0</f>
        <v>0</v>
      </c>
      <c r="C52" s="21">
        <f>13306</f>
        <v>13306</v>
      </c>
      <c r="D52" s="21">
        <f>187659</f>
        <v>187659</v>
      </c>
      <c r="E52" s="21">
        <f>183.2607421875</f>
        <v>183.2607421875</v>
      </c>
    </row>
    <row r="53">
      <c r="A53" s="21">
        <f>14076</f>
        <v>14076</v>
      </c>
      <c r="B53" s="21">
        <f>3</f>
        <v>3</v>
      </c>
      <c r="C53" s="21">
        <f>13564</f>
        <v>13564</v>
      </c>
      <c r="D53" s="21">
        <f>187639</f>
        <v>187639</v>
      </c>
      <c r="E53" s="21">
        <f>183.2412109375</f>
        <v>183.2412109375</v>
      </c>
    </row>
    <row r="54">
      <c r="A54" s="21">
        <f>14309</f>
        <v>14309</v>
      </c>
      <c r="B54" s="21">
        <f>0</f>
        <v>0</v>
      </c>
      <c r="C54" s="21">
        <f>13791</f>
        <v>13791</v>
      </c>
      <c r="D54" s="21">
        <f>187639</f>
        <v>187639</v>
      </c>
      <c r="E54" s="21">
        <f>183.2412109375</f>
        <v>183.2412109375</v>
      </c>
    </row>
    <row r="55">
      <c r="A55" s="21">
        <f>14555</f>
        <v>14555</v>
      </c>
      <c r="B55" s="21">
        <f>0</f>
        <v>0</v>
      </c>
      <c r="C55" s="21">
        <f>14018</f>
        <v>14018</v>
      </c>
      <c r="D55" s="21">
        <f>187639</f>
        <v>187639</v>
      </c>
      <c r="E55" s="21">
        <f>183.2412109375</f>
        <v>183.2412109375</v>
      </c>
    </row>
    <row r="56">
      <c r="A56" s="21">
        <f>14809</f>
        <v>14809</v>
      </c>
      <c r="B56" s="21">
        <f>3</f>
        <v>3</v>
      </c>
      <c r="C56" s="21">
        <f>14277</f>
        <v>14277</v>
      </c>
      <c r="D56" s="21">
        <f>187643</f>
        <v>187643</v>
      </c>
      <c r="E56" s="21">
        <f>183.2451171875</f>
        <v>183.2451171875</v>
      </c>
    </row>
    <row r="57">
      <c r="A57" s="21">
        <f>15060</f>
        <v>15060</v>
      </c>
      <c r="B57" s="21">
        <f>7</f>
        <v>7</v>
      </c>
      <c r="C57" s="21">
        <f>14514</f>
        <v>14514</v>
      </c>
      <c r="D57" s="21">
        <f>187643</f>
        <v>187643</v>
      </c>
      <c r="E57" s="21">
        <f>183.2451171875</f>
        <v>183.2451171875</v>
      </c>
    </row>
    <row r="58">
      <c r="A58" s="21">
        <f>15306</f>
        <v>15306</v>
      </c>
      <c r="B58" s="21">
        <f>21</f>
        <v>21</v>
      </c>
      <c r="C58" s="21">
        <f>14766</f>
        <v>14766</v>
      </c>
      <c r="D58" s="21">
        <f>187643</f>
        <v>187643</v>
      </c>
      <c r="E58" s="21">
        <f>183.2451171875</f>
        <v>183.2451171875</v>
      </c>
    </row>
    <row r="59">
      <c r="A59" s="21">
        <f>15576</f>
        <v>15576</v>
      </c>
      <c r="B59" s="21">
        <f>13</f>
        <v>13</v>
      </c>
      <c r="C59" s="21">
        <f>15015</f>
        <v>15015</v>
      </c>
      <c r="D59" s="21">
        <f>187647</f>
        <v>187647</v>
      </c>
      <c r="E59" s="21">
        <f>183.2490234375</f>
        <v>183.2490234375</v>
      </c>
    </row>
    <row r="60">
      <c r="A60" s="21">
        <f>15802</f>
        <v>15802</v>
      </c>
      <c r="B60" s="21">
        <f>0</f>
        <v>0</v>
      </c>
      <c r="C60" s="21">
        <f>15249</f>
        <v>15249</v>
      </c>
      <c r="D60" s="21">
        <f>187657</f>
        <v>187657</v>
      </c>
      <c r="E60" s="21">
        <f>183.2587890625</f>
        <v>183.2587890625</v>
      </c>
    </row>
    <row r="61">
      <c r="A61" s="21">
        <f>16039</f>
        <v>16039</v>
      </c>
      <c r="B61" s="21">
        <f>3</f>
        <v>3</v>
      </c>
      <c r="C61" s="21">
        <f>15561</f>
        <v>15561</v>
      </c>
      <c r="D61" s="21">
        <f>188267</f>
        <v>188267</v>
      </c>
      <c r="E61" s="21">
        <f>183.8544921875</f>
        <v>183.8544921875</v>
      </c>
    </row>
    <row r="62">
      <c r="A62" s="21">
        <f>16295</f>
        <v>16295</v>
      </c>
      <c r="B62" s="21">
        <f>3</f>
        <v>3</v>
      </c>
      <c r="C62" s="21">
        <f>15785</f>
        <v>15785</v>
      </c>
      <c r="D62" s="21">
        <f>188629</f>
        <v>188629</v>
      </c>
      <c r="E62" s="21">
        <f>184.2080078125</f>
        <v>184.2080078125</v>
      </c>
    </row>
    <row r="63">
      <c r="A63" s="21">
        <f>16537</f>
        <v>16537</v>
      </c>
      <c r="B63" s="21">
        <f>0</f>
        <v>0</v>
      </c>
      <c r="C63" s="21">
        <f>16023</f>
        <v>16023</v>
      </c>
      <c r="D63" s="21">
        <f>188629</f>
        <v>188629</v>
      </c>
      <c r="E63" s="21">
        <f>184.2080078125</f>
        <v>184.2080078125</v>
      </c>
    </row>
    <row r="64">
      <c r="A64" s="21">
        <f>16795</f>
        <v>16795</v>
      </c>
      <c r="B64" s="21">
        <f>3</f>
        <v>3</v>
      </c>
      <c r="C64" s="21">
        <f>16250</f>
        <v>16250</v>
      </c>
      <c r="D64" s="21">
        <f>188621</f>
        <v>188621</v>
      </c>
      <c r="E64" s="21">
        <f>184.2001953125</f>
        <v>184.2001953125</v>
      </c>
    </row>
    <row r="65">
      <c r="A65" s="21">
        <f>17023</f>
        <v>17023</v>
      </c>
      <c r="B65" s="21">
        <f>0</f>
        <v>0</v>
      </c>
      <c r="C65" s="21">
        <f>16486</f>
        <v>16486</v>
      </c>
      <c r="D65" s="21">
        <f>188625</f>
        <v>188625</v>
      </c>
      <c r="E65" s="21">
        <f>184.2041015625</f>
        <v>184.2041015625</v>
      </c>
    </row>
    <row r="66">
      <c r="A66" s="21">
        <f>17279</f>
        <v>17279</v>
      </c>
      <c r="B66" s="21">
        <f>3</f>
        <v>3</v>
      </c>
      <c r="C66" s="21">
        <f>16745</f>
        <v>16745</v>
      </c>
      <c r="D66" s="21">
        <f>188633</f>
        <v>188633</v>
      </c>
      <c r="E66" s="21">
        <f>184.2119140625</f>
        <v>184.2119140625</v>
      </c>
    </row>
    <row r="67">
      <c r="A67" s="21">
        <f>17545</f>
        <v>17545</v>
      </c>
      <c r="B67" s="21">
        <f>0</f>
        <v>0</v>
      </c>
      <c r="C67" s="21">
        <f>17000</f>
        <v>17000</v>
      </c>
      <c r="D67" s="21">
        <f>188637</f>
        <v>188637</v>
      </c>
      <c r="E67" s="21">
        <f>184.2158203125</f>
        <v>184.2158203125</v>
      </c>
    </row>
    <row r="68">
      <c r="A68" s="21">
        <f>17799</f>
        <v>17799</v>
      </c>
      <c r="B68" s="21">
        <f>3</f>
        <v>3</v>
      </c>
      <c r="C68" s="21">
        <f>17239</f>
        <v>17239</v>
      </c>
      <c r="D68" s="21">
        <f>188637</f>
        <v>188637</v>
      </c>
      <c r="E68" s="21">
        <f>184.2158203125</f>
        <v>184.2158203125</v>
      </c>
    </row>
    <row r="69">
      <c r="A69" s="21">
        <f>18047</f>
        <v>18047</v>
      </c>
      <c r="B69" s="21">
        <f>0</f>
        <v>0</v>
      </c>
      <c r="C69" s="21">
        <f>17501</f>
        <v>17501</v>
      </c>
      <c r="D69" s="21">
        <f>188637</f>
        <v>188637</v>
      </c>
      <c r="E69" s="21">
        <f>184.2158203125</f>
        <v>184.2158203125</v>
      </c>
    </row>
    <row r="70">
      <c r="A70" s="21">
        <f>18280</f>
        <v>18280</v>
      </c>
      <c r="B70" s="21">
        <f>7</f>
        <v>7</v>
      </c>
      <c r="C70" s="21">
        <f>17758</f>
        <v>17758</v>
      </c>
      <c r="D70" s="21">
        <f>188637</f>
        <v>188637</v>
      </c>
      <c r="E70" s="21">
        <f>184.2158203125</f>
        <v>184.2158203125</v>
      </c>
    </row>
    <row r="71">
      <c r="A71" s="21">
        <f>18532</f>
        <v>18532</v>
      </c>
      <c r="B71" s="21">
        <f>23</f>
        <v>23</v>
      </c>
      <c r="C71" s="21">
        <f>17990</f>
        <v>17990</v>
      </c>
      <c r="D71" s="21">
        <f>188637</f>
        <v>188637</v>
      </c>
      <c r="E71" s="21">
        <f>184.2158203125</f>
        <v>184.2158203125</v>
      </c>
    </row>
    <row r="72">
      <c r="A72" s="21">
        <f>18773</f>
        <v>18773</v>
      </c>
      <c r="B72" s="21">
        <f>16</f>
        <v>16</v>
      </c>
      <c r="C72" s="21">
        <f>18230</f>
        <v>18230</v>
      </c>
      <c r="D72" s="21">
        <f>188657</f>
        <v>188657</v>
      </c>
      <c r="E72" s="21">
        <f>184.2353515625</f>
        <v>184.2353515625</v>
      </c>
    </row>
    <row r="73">
      <c r="A73" s="21">
        <f>19016</f>
        <v>19016</v>
      </c>
      <c r="B73" s="21">
        <f>5</f>
        <v>5</v>
      </c>
      <c r="C73" s="21">
        <f>18468</f>
        <v>18468</v>
      </c>
      <c r="D73" s="21">
        <f>188687</f>
        <v>188687</v>
      </c>
      <c r="E73" s="21">
        <f>184.2646484375</f>
        <v>184.2646484375</v>
      </c>
    </row>
    <row r="74">
      <c r="A74" s="21">
        <f>19233</f>
        <v>19233</v>
      </c>
      <c r="B74" s="21">
        <f>0</f>
        <v>0</v>
      </c>
      <c r="C74" s="21">
        <f>18709</f>
        <v>18709</v>
      </c>
      <c r="D74" s="21">
        <f>188939</f>
        <v>188939</v>
      </c>
      <c r="E74" s="21">
        <f>184.5107421875</f>
        <v>184.5107421875</v>
      </c>
    </row>
    <row r="75">
      <c r="A75" s="21">
        <f>19484</f>
        <v>19484</v>
      </c>
      <c r="B75" s="21">
        <f>3</f>
        <v>3</v>
      </c>
      <c r="C75" s="21">
        <f>18970</f>
        <v>18970</v>
      </c>
      <c r="D75" s="21">
        <f>189019</f>
        <v>189019</v>
      </c>
      <c r="E75" s="21">
        <f>184.5888671875</f>
        <v>184.5888671875</v>
      </c>
    </row>
    <row r="76">
      <c r="A76" s="21">
        <f>19725</f>
        <v>19725</v>
      </c>
      <c r="B76" s="21">
        <f>0</f>
        <v>0</v>
      </c>
      <c r="C76" s="21">
        <f>19216</f>
        <v>19216</v>
      </c>
      <c r="D76" s="21">
        <f>189015</f>
        <v>189015</v>
      </c>
      <c r="E76" s="21">
        <f>184.5849609375</f>
        <v>184.5849609375</v>
      </c>
    </row>
    <row r="77">
      <c r="A77" s="21">
        <f>19973</f>
        <v>19973</v>
      </c>
      <c r="B77" s="21">
        <f>3</f>
        <v>3</v>
      </c>
      <c r="C77" s="21">
        <f>19439</f>
        <v>19439</v>
      </c>
      <c r="D77" s="21">
        <f>189007</f>
        <v>189007</v>
      </c>
      <c r="E77" s="21">
        <f>184.5771484375</f>
        <v>184.5771484375</v>
      </c>
    </row>
    <row r="78">
      <c r="A78" s="21">
        <f>20176</f>
        <v>20176</v>
      </c>
      <c r="B78" s="21">
        <f>0</f>
        <v>0</v>
      </c>
      <c r="C78" s="21">
        <f>19682</f>
        <v>19682</v>
      </c>
      <c r="D78" s="21">
        <f>189003</f>
        <v>189003</v>
      </c>
      <c r="E78" s="21">
        <f>184.5732421875</f>
        <v>184.5732421875</v>
      </c>
    </row>
    <row r="79">
      <c r="A79" s="21">
        <f>20438</f>
        <v>20438</v>
      </c>
      <c r="B79" s="21">
        <f>2</f>
        <v>2</v>
      </c>
      <c r="C79" s="21">
        <f>19941</f>
        <v>19941</v>
      </c>
      <c r="D79" s="21">
        <f>189003</f>
        <v>189003</v>
      </c>
      <c r="E79" s="21">
        <f>184.5732421875</f>
        <v>184.5732421875</v>
      </c>
    </row>
    <row r="80">
      <c r="A80" s="21">
        <f>20686</f>
        <v>20686</v>
      </c>
      <c r="B80" s="21">
        <f>3</f>
        <v>3</v>
      </c>
      <c r="C80" s="21">
        <f>20168</f>
        <v>20168</v>
      </c>
      <c r="D80" s="21">
        <f>189003</f>
        <v>189003</v>
      </c>
      <c r="E80" s="21">
        <f>184.5732421875</f>
        <v>184.5732421875</v>
      </c>
    </row>
    <row r="81">
      <c r="A81" s="21">
        <f>20927</f>
        <v>20927</v>
      </c>
      <c r="B81" s="21">
        <f>3</f>
        <v>3</v>
      </c>
      <c r="C81" s="21">
        <f>20400</f>
        <v>20400</v>
      </c>
      <c r="D81" s="21">
        <f>188999</f>
        <v>188999</v>
      </c>
      <c r="E81" s="21">
        <f>184.5693359375</f>
        <v>184.5693359375</v>
      </c>
    </row>
    <row r="82">
      <c r="A82" s="21">
        <f>21149</f>
        <v>21149</v>
      </c>
      <c r="B82" s="21">
        <f>3</f>
        <v>3</v>
      </c>
      <c r="C82" s="21">
        <f>20673</f>
        <v>20673</v>
      </c>
      <c r="D82" s="21">
        <f>188999</f>
        <v>188999</v>
      </c>
      <c r="E82" s="21">
        <f>184.5693359375</f>
        <v>184.5693359375</v>
      </c>
    </row>
    <row r="83">
      <c r="A83" s="21">
        <f>21386</f>
        <v>21386</v>
      </c>
      <c r="B83" s="21">
        <f>30</f>
        <v>30</v>
      </c>
      <c r="C83" s="21">
        <f>20896</f>
        <v>20896</v>
      </c>
      <c r="D83" s="21">
        <f>189007</f>
        <v>189007</v>
      </c>
      <c r="E83" s="21">
        <f>184.5771484375</f>
        <v>184.5771484375</v>
      </c>
    </row>
    <row r="84">
      <c r="A84" s="21">
        <f>21683</f>
        <v>21683</v>
      </c>
      <c r="B84" s="21">
        <f>16</f>
        <v>16</v>
      </c>
      <c r="C84" s="21">
        <f>21120</f>
        <v>21120</v>
      </c>
      <c r="D84" s="21">
        <f>189011</f>
        <v>189011</v>
      </c>
      <c r="E84" s="21">
        <f>184.5810546875</f>
        <v>184.5810546875</v>
      </c>
    </row>
    <row r="85">
      <c r="A85" s="21">
        <f>21990</f>
        <v>21990</v>
      </c>
      <c r="B85" s="21">
        <f>0</f>
        <v>0</v>
      </c>
      <c r="C85" s="21">
        <f>21316</f>
        <v>21316</v>
      </c>
      <c r="D85" s="21">
        <f>189119</f>
        <v>189119</v>
      </c>
      <c r="E85" s="21">
        <f>184.6865234375</f>
        <v>184.6865234375</v>
      </c>
    </row>
    <row r="86">
      <c r="A86" s="21">
        <f>22258</f>
        <v>22258</v>
      </c>
      <c r="B86" s="21">
        <f>0</f>
        <v>0</v>
      </c>
      <c r="C86" s="21">
        <f>21595</f>
        <v>21595</v>
      </c>
      <c r="D86" s="21">
        <f>189287</f>
        <v>189287</v>
      </c>
      <c r="E86" s="21">
        <f>184.8505859375</f>
        <v>184.8505859375</v>
      </c>
    </row>
    <row r="87">
      <c r="A87" s="21">
        <f>22496</f>
        <v>22496</v>
      </c>
      <c r="B87" s="21">
        <f>3</f>
        <v>3</v>
      </c>
      <c r="C87" s="21">
        <f>21793</f>
        <v>21793</v>
      </c>
      <c r="D87" s="21">
        <f>189527</f>
        <v>189527</v>
      </c>
      <c r="E87" s="21">
        <f>185.0849609375</f>
        <v>185.0849609375</v>
      </c>
    </row>
    <row r="88">
      <c r="A88" s="21">
        <f>22734</f>
        <v>22734</v>
      </c>
      <c r="B88" s="21">
        <f>3</f>
        <v>3</v>
      </c>
      <c r="C88" s="21">
        <f>21984</f>
        <v>21984</v>
      </c>
      <c r="D88" s="21">
        <f>189556</f>
        <v>189556</v>
      </c>
      <c r="E88" s="21">
        <f>185.11328125</f>
        <v>185.11328125</v>
      </c>
    </row>
    <row r="89">
      <c r="A89" s="21">
        <f>22976</f>
        <v>22976</v>
      </c>
      <c r="B89" s="21">
        <f>3</f>
        <v>3</v>
      </c>
      <c r="C89" s="21">
        <f>22233</f>
        <v>22233</v>
      </c>
      <c r="D89" s="21">
        <f>189556</f>
        <v>189556</v>
      </c>
      <c r="E89" s="21">
        <f>185.11328125</f>
        <v>185.11328125</v>
      </c>
    </row>
    <row r="90">
      <c r="A90" s="21">
        <f>23250</f>
        <v>23250</v>
      </c>
      <c r="B90" s="21">
        <f>3</f>
        <v>3</v>
      </c>
      <c r="C90" s="21">
        <f>22468</f>
        <v>22468</v>
      </c>
      <c r="D90" s="21">
        <f>189560</f>
        <v>189560</v>
      </c>
      <c r="E90" s="21">
        <f>185.1171875</f>
        <v>185.1171875</v>
      </c>
    </row>
    <row r="91">
      <c r="A91" s="21">
        <f>23492</f>
        <v>23492</v>
      </c>
      <c r="B91" s="21">
        <f>3</f>
        <v>3</v>
      </c>
      <c r="C91" s="21">
        <f>22718</f>
        <v>22718</v>
      </c>
      <c r="D91" s="21">
        <f>189560</f>
        <v>189560</v>
      </c>
      <c r="E91" s="21">
        <f>185.1171875</f>
        <v>185.1171875</v>
      </c>
    </row>
    <row r="92">
      <c r="A92" s="21">
        <f>23709</f>
        <v>23709</v>
      </c>
      <c r="B92" s="21">
        <f>4</f>
        <v>4</v>
      </c>
      <c r="C92" s="21">
        <f>22962</f>
        <v>22962</v>
      </c>
      <c r="D92" s="21">
        <f>189564</f>
        <v>189564</v>
      </c>
      <c r="E92" s="21">
        <f>185.12109375</f>
        <v>185.12109375</v>
      </c>
    </row>
    <row r="93">
      <c r="A93" s="21">
        <f>23936</f>
        <v>23936</v>
      </c>
      <c r="B93" s="21">
        <f>3</f>
        <v>3</v>
      </c>
      <c r="C93" s="21">
        <f>23184</f>
        <v>23184</v>
      </c>
      <c r="D93" s="21">
        <f>189552</f>
        <v>189552</v>
      </c>
      <c r="E93" s="21">
        <f>185.109375</f>
        <v>185.109375</v>
      </c>
    </row>
    <row r="94">
      <c r="A94" s="21">
        <f>24206</f>
        <v>24206</v>
      </c>
      <c r="B94" s="21">
        <f>18</f>
        <v>18</v>
      </c>
      <c r="C94" s="21">
        <f>23449</f>
        <v>23449</v>
      </c>
      <c r="D94" s="21">
        <f>189532</f>
        <v>189532</v>
      </c>
      <c r="E94" s="21">
        <f>185.08984375</f>
        <v>185.08984375</v>
      </c>
    </row>
    <row r="95">
      <c r="A95" s="21">
        <f>24473</f>
        <v>24473</v>
      </c>
      <c r="B95" s="21">
        <f>28</f>
        <v>28</v>
      </c>
      <c r="C95" s="21">
        <f>23678</f>
        <v>23678</v>
      </c>
      <c r="D95" s="21">
        <f>189528</f>
        <v>189528</v>
      </c>
      <c r="E95" s="21">
        <f>185.0859375</f>
        <v>185.0859375</v>
      </c>
    </row>
    <row r="96">
      <c r="A96" s="21">
        <f>24736</f>
        <v>24736</v>
      </c>
      <c r="B96" s="21">
        <f>0</f>
        <v>0</v>
      </c>
      <c r="C96" s="21">
        <f>23920</f>
        <v>23920</v>
      </c>
      <c r="D96" s="21">
        <f>189528</f>
        <v>189528</v>
      </c>
      <c r="E96" s="21">
        <f>185.0859375</f>
        <v>185.0859375</v>
      </c>
    </row>
    <row r="97">
      <c r="A97" s="21">
        <f>24987</f>
        <v>24987</v>
      </c>
      <c r="B97" s="21">
        <f>0</f>
        <v>0</v>
      </c>
      <c r="C97" s="21">
        <f>24171</f>
        <v>24171</v>
      </c>
      <c r="D97" s="21">
        <f>189544</f>
        <v>189544</v>
      </c>
      <c r="E97" s="21">
        <f>185.1015625</f>
        <v>185.1015625</v>
      </c>
    </row>
    <row r="98">
      <c r="A98" s="21">
        <f>25225</f>
        <v>25225</v>
      </c>
      <c r="B98" s="21">
        <f>3</f>
        <v>3</v>
      </c>
      <c r="C98" s="21">
        <f>24443</f>
        <v>24443</v>
      </c>
      <c r="D98" s="21">
        <f>190732</f>
        <v>190732</v>
      </c>
      <c r="E98" s="21">
        <f>186.26171875</f>
        <v>186.26171875</v>
      </c>
    </row>
    <row r="99">
      <c r="A99" s="21">
        <f>25489</f>
        <v>25489</v>
      </c>
      <c r="B99" s="21">
        <f>2</f>
        <v>2</v>
      </c>
      <c r="C99" s="21">
        <f>24728</f>
        <v>24728</v>
      </c>
      <c r="D99" s="21">
        <f>190996</f>
        <v>190996</v>
      </c>
      <c r="E99" s="21">
        <f>186.51953125</f>
        <v>186.51953125</v>
      </c>
    </row>
    <row r="100">
      <c r="A100" s="21">
        <f>25738</f>
        <v>25738</v>
      </c>
      <c r="B100" s="21">
        <f>0</f>
        <v>0</v>
      </c>
      <c r="C100" s="21">
        <f>24972</f>
        <v>24972</v>
      </c>
      <c r="D100" s="21">
        <f>191036</f>
        <v>191036</v>
      </c>
      <c r="E100" s="21">
        <f>186.55859375</f>
        <v>186.55859375</v>
      </c>
    </row>
    <row r="101">
      <c r="A101" s="21">
        <f>26009</f>
        <v>26009</v>
      </c>
      <c r="B101" s="21">
        <f>0</f>
        <v>0</v>
      </c>
      <c r="C101" s="21">
        <f>25208</f>
        <v>25208</v>
      </c>
      <c r="D101" s="21">
        <f>191040</f>
        <v>191040</v>
      </c>
      <c r="E101" s="21">
        <f>186.5625</f>
        <v>186.5625</v>
      </c>
    </row>
    <row r="102">
      <c r="A102" s="21">
        <f>26264</f>
        <v>26264</v>
      </c>
      <c r="B102" s="21">
        <f>3</f>
        <v>3</v>
      </c>
      <c r="C102" s="21">
        <f>25453</f>
        <v>25453</v>
      </c>
      <c r="D102" s="21">
        <f>191016</f>
        <v>191016</v>
      </c>
      <c r="E102" s="21">
        <f>186.5390625</f>
        <v>186.5390625</v>
      </c>
    </row>
    <row r="103">
      <c r="A103" s="21">
        <f>26520</f>
        <v>26520</v>
      </c>
      <c r="B103" s="21">
        <f>0</f>
        <v>0</v>
      </c>
      <c r="C103" s="21">
        <f>25698</f>
        <v>25698</v>
      </c>
      <c r="D103" s="21">
        <f>191036</f>
        <v>191036</v>
      </c>
      <c r="E103" s="21">
        <f>186.55859375</f>
        <v>186.55859375</v>
      </c>
    </row>
    <row r="104">
      <c r="A104" s="21">
        <f>26779</f>
        <v>26779</v>
      </c>
      <c r="B104" s="21">
        <f>3</f>
        <v>3</v>
      </c>
      <c r="C104" s="21">
        <f>25960</f>
        <v>25960</v>
      </c>
      <c r="D104" s="21">
        <f>191040</f>
        <v>191040</v>
      </c>
      <c r="E104" s="21">
        <f>186.5625</f>
        <v>186.5625</v>
      </c>
    </row>
    <row r="105">
      <c r="A105" s="21">
        <f>27019</f>
        <v>27019</v>
      </c>
      <c r="B105" s="21">
        <f>6</f>
        <v>6</v>
      </c>
      <c r="C105" s="21">
        <f>26207</f>
        <v>26207</v>
      </c>
      <c r="D105" s="21">
        <f>191040</f>
        <v>191040</v>
      </c>
      <c r="E105" s="21">
        <f>186.5625</f>
        <v>186.5625</v>
      </c>
    </row>
    <row r="106">
      <c r="A106" s="21">
        <f>27246</f>
        <v>27246</v>
      </c>
      <c r="B106" s="21">
        <f>3</f>
        <v>3</v>
      </c>
      <c r="C106" s="21">
        <f>26443</f>
        <v>26443</v>
      </c>
      <c r="D106" s="21">
        <f>191040</f>
        <v>191040</v>
      </c>
      <c r="E106" s="21">
        <f>186.5625</f>
        <v>186.5625</v>
      </c>
    </row>
    <row r="107">
      <c r="A107" s="21">
        <f>27490</f>
        <v>27490</v>
      </c>
      <c r="B107" s="21">
        <f>0</f>
        <v>0</v>
      </c>
      <c r="C107" s="21">
        <f>26694</f>
        <v>26694</v>
      </c>
      <c r="D107" s="21">
        <f>191040</f>
        <v>191040</v>
      </c>
      <c r="E107" s="21">
        <f>186.5625</f>
        <v>186.5625</v>
      </c>
    </row>
    <row r="108">
      <c r="A108" s="21">
        <f>27740</f>
        <v>27740</v>
      </c>
      <c r="B108" s="21">
        <f>3</f>
        <v>3</v>
      </c>
      <c r="C108" s="21">
        <f>26956</f>
        <v>26956</v>
      </c>
      <c r="D108" s="21">
        <f>191040</f>
        <v>191040</v>
      </c>
      <c r="E108" s="21">
        <f>186.5625</f>
        <v>186.5625</v>
      </c>
    </row>
    <row r="109">
      <c r="A109" s="21">
        <f>28022</f>
        <v>28022</v>
      </c>
      <c r="B109" s="21">
        <f>3</f>
        <v>3</v>
      </c>
      <c r="C109" s="21">
        <f>27167</f>
        <v>27167</v>
      </c>
      <c r="D109" s="21">
        <f>191196</f>
        <v>191196</v>
      </c>
      <c r="E109" s="21">
        <f>186.71484375</f>
        <v>186.71484375</v>
      </c>
    </row>
    <row r="110">
      <c r="A110" s="21">
        <f>28314</f>
        <v>28314</v>
      </c>
      <c r="B110" s="21">
        <f>2</f>
        <v>2</v>
      </c>
      <c r="C110" s="21">
        <f>27380</f>
        <v>27380</v>
      </c>
      <c r="D110" s="21">
        <f>191132</f>
        <v>191132</v>
      </c>
      <c r="E110" s="21">
        <f>186.65234375</f>
        <v>186.65234375</v>
      </c>
    </row>
    <row r="111">
      <c r="A111" s="21">
        <f>28591</f>
        <v>28591</v>
      </c>
      <c r="B111" s="21">
        <f>2</f>
        <v>2</v>
      </c>
      <c r="C111" s="21">
        <f>27641</f>
        <v>27641</v>
      </c>
      <c r="D111" s="21">
        <f>191140</f>
        <v>191140</v>
      </c>
      <c r="E111" s="21">
        <f>186.66015625</f>
        <v>186.66015625</v>
      </c>
    </row>
    <row r="112">
      <c r="A112" s="21">
        <f>28845</f>
        <v>28845</v>
      </c>
      <c r="B112" s="21">
        <f>3</f>
        <v>3</v>
      </c>
      <c r="C112" s="21">
        <f>27859</f>
        <v>27859</v>
      </c>
      <c r="D112" s="21">
        <f>191140</f>
        <v>191140</v>
      </c>
      <c r="E112" s="21">
        <f>186.66015625</f>
        <v>186.66015625</v>
      </c>
    </row>
    <row r="113">
      <c r="A113" s="21">
        <f>29109</f>
        <v>29109</v>
      </c>
      <c r="B113" s="21">
        <f>0</f>
        <v>0</v>
      </c>
      <c r="C113" s="21">
        <f>28117</f>
        <v>28117</v>
      </c>
      <c r="D113" s="21">
        <f>191140</f>
        <v>191140</v>
      </c>
      <c r="E113" s="21">
        <f>186.66015625</f>
        <v>186.66015625</v>
      </c>
    </row>
    <row r="114">
      <c r="A114" s="21">
        <f>29335</f>
        <v>29335</v>
      </c>
      <c r="B114" s="21">
        <f>3</f>
        <v>3</v>
      </c>
      <c r="C114" s="21">
        <f>28342</f>
        <v>28342</v>
      </c>
      <c r="D114" s="21">
        <f>191140</f>
        <v>191140</v>
      </c>
      <c r="E114" s="21">
        <f>186.66015625</f>
        <v>186.66015625</v>
      </c>
    </row>
    <row r="115">
      <c r="A115" s="21">
        <f>29554</f>
        <v>29554</v>
      </c>
      <c r="B115" s="21">
        <f>3</f>
        <v>3</v>
      </c>
      <c r="C115" s="21">
        <f>28550</f>
        <v>28550</v>
      </c>
      <c r="D115" s="21">
        <f>191140</f>
        <v>191140</v>
      </c>
      <c r="E115" s="21">
        <f>186.66015625</f>
        <v>186.66015625</v>
      </c>
    </row>
    <row r="116">
      <c r="A116" s="21">
        <f>29776</f>
        <v>29776</v>
      </c>
      <c r="B116" s="21">
        <f>3</f>
        <v>3</v>
      </c>
      <c r="C116" s="21">
        <f>28805</f>
        <v>28805</v>
      </c>
      <c r="D116" s="21">
        <f>191104</f>
        <v>191104</v>
      </c>
      <c r="E116" s="21">
        <f>186.625</f>
        <v>186.625</v>
      </c>
    </row>
    <row r="117">
      <c r="A117" s="21">
        <f>30011</f>
        <v>30011</v>
      </c>
      <c r="B117" s="21">
        <f>6</f>
        <v>6</v>
      </c>
      <c r="C117" s="21">
        <f>29066</f>
        <v>29066</v>
      </c>
      <c r="D117" s="21">
        <f>191104</f>
        <v>191104</v>
      </c>
      <c r="E117" s="21">
        <f>186.625</f>
        <v>186.625</v>
      </c>
    </row>
    <row r="118">
      <c r="A118" s="21">
        <f>30222</f>
        <v>30222</v>
      </c>
      <c r="B118" s="21">
        <f>3</f>
        <v>3</v>
      </c>
      <c r="C118" s="21">
        <f>29292</f>
        <v>29292</v>
      </c>
      <c r="D118" s="21">
        <f>191108</f>
        <v>191108</v>
      </c>
      <c r="E118" s="21">
        <f>186.62890625</f>
        <v>186.62890625</v>
      </c>
    </row>
    <row r="119">
      <c r="A119" s="21">
        <f>30450</f>
        <v>30450</v>
      </c>
      <c r="B119" s="21">
        <f>4</f>
        <v>4</v>
      </c>
      <c r="C119" s="21">
        <f>29528</f>
        <v>29528</v>
      </c>
      <c r="D119" s="21">
        <f>191112</f>
        <v>191112</v>
      </c>
      <c r="E119" s="21">
        <f>186.6328125</f>
        <v>186.6328125</v>
      </c>
    </row>
    <row r="120">
      <c r="A120" s="21">
        <f>30728</f>
        <v>30728</v>
      </c>
      <c r="B120" s="21">
        <f>2</f>
        <v>2</v>
      </c>
      <c r="C120" s="21">
        <f>29735</f>
        <v>29735</v>
      </c>
      <c r="D120" s="21">
        <f>191112</f>
        <v>191112</v>
      </c>
      <c r="E120" s="21">
        <f>186.6328125</f>
        <v>186.6328125</v>
      </c>
    </row>
    <row r="121">
      <c r="A121" s="21">
        <f>31009</f>
        <v>31009</v>
      </c>
      <c r="B121" s="21">
        <f>2</f>
        <v>2</v>
      </c>
      <c r="C121" s="21">
        <f>29973</f>
        <v>29973</v>
      </c>
      <c r="D121" s="21">
        <f>191112</f>
        <v>191112</v>
      </c>
      <c r="E121" s="21">
        <f>186.6328125</f>
        <v>186.6328125</v>
      </c>
    </row>
    <row r="122">
      <c r="A122" s="21">
        <f>31256</f>
        <v>31256</v>
      </c>
      <c r="B122" s="21">
        <f>0</f>
        <v>0</v>
      </c>
      <c r="C122" s="21">
        <f>30230</f>
        <v>30230</v>
      </c>
      <c r="D122" s="21">
        <f>191154</f>
        <v>191154</v>
      </c>
      <c r="E122" s="21">
        <f>186.673828125</f>
        <v>186.673828125</v>
      </c>
    </row>
    <row r="123">
      <c r="A123" s="21">
        <f>31508</f>
        <v>31508</v>
      </c>
      <c r="B123" s="21">
        <f>3</f>
        <v>3</v>
      </c>
      <c r="C123" s="21">
        <f>30446</f>
        <v>30446</v>
      </c>
      <c r="D123" s="21">
        <f>191176</f>
        <v>191176</v>
      </c>
      <c r="E123" s="21">
        <f>186.6953125</f>
        <v>186.6953125</v>
      </c>
    </row>
    <row r="124">
      <c r="A124" s="21">
        <f>31796</f>
        <v>31796</v>
      </c>
      <c r="B124" s="21">
        <f>0</f>
        <v>0</v>
      </c>
      <c r="C124" s="21">
        <f>30719</f>
        <v>30719</v>
      </c>
      <c r="D124" s="21">
        <f>191176</f>
        <v>191176</v>
      </c>
      <c r="E124" s="21">
        <f>186.6953125</f>
        <v>186.6953125</v>
      </c>
    </row>
    <row r="125">
      <c r="A125" s="21">
        <f>32038</f>
        <v>32038</v>
      </c>
      <c r="B125" s="21">
        <f>3</f>
        <v>3</v>
      </c>
      <c r="C125" s="21">
        <f>30988</f>
        <v>30988</v>
      </c>
      <c r="D125" s="21">
        <f>191180</f>
        <v>191180</v>
      </c>
      <c r="E125" s="21">
        <f>186.69921875</f>
        <v>186.69921875</v>
      </c>
    </row>
    <row r="126">
      <c r="A126" s="21">
        <f>32267</f>
        <v>32267</v>
      </c>
      <c r="B126" s="21">
        <f>22</f>
        <v>22</v>
      </c>
      <c r="C126" s="21">
        <f>31226</f>
        <v>31226</v>
      </c>
      <c r="D126" s="21">
        <f>191180</f>
        <v>191180</v>
      </c>
      <c r="E126" s="21">
        <f>186.69921875</f>
        <v>186.69921875</v>
      </c>
    </row>
    <row r="127">
      <c r="A127" s="21">
        <f>32538</f>
        <v>32538</v>
      </c>
      <c r="B127" s="21">
        <f>16</f>
        <v>16</v>
      </c>
      <c r="C127" s="21">
        <f>31468</f>
        <v>31468</v>
      </c>
      <c r="D127" s="21">
        <f>191184</f>
        <v>191184</v>
      </c>
      <c r="E127" s="21">
        <f>186.703125</f>
        <v>186.703125</v>
      </c>
    </row>
    <row r="128">
      <c r="A128" s="21">
        <f>32798</f>
        <v>32798</v>
      </c>
      <c r="B128" s="21">
        <f>0</f>
        <v>0</v>
      </c>
      <c r="C128" s="21">
        <f>31741</f>
        <v>31741</v>
      </c>
      <c r="D128" s="21">
        <f>191184</f>
        <v>191184</v>
      </c>
      <c r="E128" s="21">
        <f>186.703125</f>
        <v>186.703125</v>
      </c>
    </row>
    <row r="129">
      <c r="A129" s="21">
        <f>33070</f>
        <v>33070</v>
      </c>
      <c r="B129" s="21">
        <f>3</f>
        <v>3</v>
      </c>
      <c r="C129" s="21">
        <f>32030</f>
        <v>32030</v>
      </c>
      <c r="D129" s="21">
        <f>191184</f>
        <v>191184</v>
      </c>
      <c r="E129" s="21">
        <f>186.703125</f>
        <v>186.703125</v>
      </c>
    </row>
    <row r="130">
      <c r="A130" s="21">
        <f>33290</f>
        <v>33290</v>
      </c>
      <c r="B130" s="21">
        <f>3</f>
        <v>3</v>
      </c>
      <c r="C130" s="21">
        <f>32250</f>
        <v>32250</v>
      </c>
      <c r="D130" s="21">
        <f>191192</f>
        <v>191192</v>
      </c>
      <c r="E130" s="21">
        <f>186.7109375</f>
        <v>186.7109375</v>
      </c>
    </row>
    <row r="131">
      <c r="A131" s="21">
        <f>33540</f>
        <v>33540</v>
      </c>
      <c r="B131" s="21">
        <f>3</f>
        <v>3</v>
      </c>
      <c r="C131" s="21">
        <f>32566</f>
        <v>32566</v>
      </c>
      <c r="D131" s="21">
        <f>191404</f>
        <v>191404</v>
      </c>
      <c r="E131" s="21">
        <f>186.91796875</f>
        <v>186.91796875</v>
      </c>
    </row>
    <row r="132">
      <c r="A132" s="21">
        <f>33796</f>
        <v>33796</v>
      </c>
      <c r="B132" s="21">
        <f>0</f>
        <v>0</v>
      </c>
      <c r="C132" s="21">
        <f>32781</f>
        <v>32781</v>
      </c>
      <c r="D132" s="21">
        <f>191552</f>
        <v>191552</v>
      </c>
      <c r="E132" s="21">
        <f>187.0625</f>
        <v>187.0625</v>
      </c>
    </row>
    <row r="133">
      <c r="A133" s="21">
        <f>34056</f>
        <v>34056</v>
      </c>
      <c r="B133" s="21">
        <f>2</f>
        <v>2</v>
      </c>
      <c r="C133" s="21">
        <f>33020</f>
        <v>33020</v>
      </c>
      <c r="D133" s="21">
        <f>191512</f>
        <v>191512</v>
      </c>
      <c r="E133" s="21">
        <f>187.0234375</f>
        <v>187.0234375</v>
      </c>
    </row>
    <row r="134">
      <c r="A134" s="21">
        <f>34303</f>
        <v>34303</v>
      </c>
      <c r="B134" s="21">
        <f>3</f>
        <v>3</v>
      </c>
      <c r="C134" s="21">
        <f>33237</f>
        <v>33237</v>
      </c>
      <c r="D134" s="21">
        <f>191512</f>
        <v>191512</v>
      </c>
      <c r="E134" s="21">
        <f>187.0234375</f>
        <v>187.0234375</v>
      </c>
    </row>
    <row r="135">
      <c r="A135" s="21">
        <f>34526</f>
        <v>34526</v>
      </c>
      <c r="B135" s="21">
        <f>3</f>
        <v>3</v>
      </c>
      <c r="C135" s="21">
        <f>33481</f>
        <v>33481</v>
      </c>
      <c r="D135" s="21">
        <f>191512</f>
        <v>191512</v>
      </c>
      <c r="E135" s="21">
        <f>187.0234375</f>
        <v>187.0234375</v>
      </c>
    </row>
    <row r="136">
      <c r="A136" s="21">
        <f>34774</f>
        <v>34774</v>
      </c>
      <c r="B136" s="21">
        <f>19</f>
        <v>19</v>
      </c>
      <c r="C136" s="21">
        <f>33756</f>
        <v>33756</v>
      </c>
      <c r="D136" s="21">
        <f>191496</f>
        <v>191496</v>
      </c>
      <c r="E136" s="21">
        <f>187.0078125</f>
        <v>187.0078125</v>
      </c>
    </row>
    <row r="137">
      <c r="A137" s="21">
        <f>35031</f>
        <v>35031</v>
      </c>
      <c r="B137" s="21">
        <f>17</f>
        <v>17</v>
      </c>
      <c r="C137" s="21">
        <f>33991</f>
        <v>33991</v>
      </c>
      <c r="D137" s="21">
        <f>191460</f>
        <v>191460</v>
      </c>
      <c r="E137" s="21">
        <f>186.97265625</f>
        <v>186.97265625</v>
      </c>
    </row>
    <row r="138">
      <c r="A138" s="21">
        <f>35274</f>
        <v>35274</v>
      </c>
      <c r="B138" s="21">
        <f>0</f>
        <v>0</v>
      </c>
      <c r="C138" s="21">
        <f>34241</f>
        <v>34241</v>
      </c>
      <c r="D138" s="21">
        <f>191460</f>
        <v>191460</v>
      </c>
      <c r="E138" s="21">
        <f>186.97265625</f>
        <v>186.97265625</v>
      </c>
    </row>
    <row r="139">
      <c r="A139" s="21">
        <f>35515</f>
        <v>35515</v>
      </c>
      <c r="B139" s="21">
        <f>3</f>
        <v>3</v>
      </c>
      <c r="C139" s="21">
        <f>34491</f>
        <v>34491</v>
      </c>
      <c r="D139" s="21">
        <f>191464</f>
        <v>191464</v>
      </c>
      <c r="E139" s="21">
        <f>186.9765625</f>
        <v>186.9765625</v>
      </c>
    </row>
    <row r="140">
      <c r="A140" s="21">
        <f>35736</f>
        <v>35736</v>
      </c>
      <c r="B140" s="21">
        <f>4</f>
        <v>4</v>
      </c>
      <c r="C140" s="21">
        <f>34765</f>
        <v>34765</v>
      </c>
      <c r="D140" s="21">
        <f>191496</f>
        <v>191496</v>
      </c>
      <c r="E140" s="21">
        <f>187.0078125</f>
        <v>187.0078125</v>
      </c>
    </row>
    <row r="141">
      <c r="A141" s="21">
        <f>35981</f>
        <v>35981</v>
      </c>
      <c r="B141" s="21">
        <f>0</f>
        <v>0</v>
      </c>
      <c r="C141" s="21">
        <f>34991</f>
        <v>34991</v>
      </c>
      <c r="D141" s="21">
        <f>191724</f>
        <v>191724</v>
      </c>
      <c r="E141" s="21">
        <f>187.23046875</f>
        <v>187.23046875</v>
      </c>
    </row>
    <row r="142">
      <c r="A142" s="21">
        <f>36248</f>
        <v>36248</v>
      </c>
      <c r="B142" s="21">
        <f>3</f>
        <v>3</v>
      </c>
      <c r="C142" s="21">
        <f>35229</f>
        <v>35229</v>
      </c>
      <c r="D142" s="21">
        <f>191852</f>
        <v>191852</v>
      </c>
      <c r="E142" s="21">
        <f>187.35546875</f>
        <v>187.35546875</v>
      </c>
    </row>
    <row r="143">
      <c r="A143" s="21">
        <f>36481</f>
        <v>36481</v>
      </c>
      <c r="B143" s="21">
        <f>3</f>
        <v>3</v>
      </c>
      <c r="C143" s="21">
        <f>35477</f>
        <v>35477</v>
      </c>
      <c r="D143" s="21">
        <f>191870</f>
        <v>191870</v>
      </c>
      <c r="E143" s="21">
        <f>187.373046875</f>
        <v>187.373046875</v>
      </c>
    </row>
    <row r="144">
      <c r="A144" s="21">
        <f>36697</f>
        <v>36697</v>
      </c>
      <c r="B144" s="21">
        <f>0</f>
        <v>0</v>
      </c>
      <c r="C144" s="21">
        <f>35716</f>
        <v>35716</v>
      </c>
      <c r="D144" s="21">
        <f>191870</f>
        <v>191870</v>
      </c>
      <c r="E144" s="21">
        <f>187.373046875</f>
        <v>187.373046875</v>
      </c>
    </row>
    <row r="145">
      <c r="C145" s="21">
        <f>35973</f>
        <v>35973</v>
      </c>
      <c r="D145" s="21">
        <f>191874</f>
        <v>191874</v>
      </c>
      <c r="E145" s="21">
        <f>187.376953125</f>
        <v>187.376953125</v>
      </c>
    </row>
    <row r="146">
      <c r="C146" s="21">
        <f>36221</f>
        <v>36221</v>
      </c>
      <c r="D146" s="21">
        <f>191874</f>
        <v>191874</v>
      </c>
      <c r="E146" s="21">
        <f>187.376953125</f>
        <v>187.376953125</v>
      </c>
    </row>
    <row r="147">
      <c r="C147" s="21">
        <f>36458</f>
        <v>36458</v>
      </c>
      <c r="D147" s="21">
        <f>191870</f>
        <v>191870</v>
      </c>
      <c r="E147" s="21">
        <f>187.373046875</f>
        <v>187.373046875</v>
      </c>
    </row>
    <row r="148">
      <c r="C148" s="21">
        <f>36652</f>
        <v>36652</v>
      </c>
      <c r="D148" s="21">
        <f>191854</f>
        <v>191854</v>
      </c>
      <c r="E148" s="21">
        <f>187.357421875</f>
        <v>187.357421875</v>
      </c>
    </row>
    <row r="149">
      <c r="C149" s="21">
        <f>36834</f>
        <v>36834</v>
      </c>
      <c r="D149" s="21">
        <f>191854</f>
        <v>191854</v>
      </c>
      <c r="E149" s="21">
        <f>187.357421875</f>
        <v>187.357421875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2015-10-22T14:52:43Z</dcterms:modified>
  <cp:lastPrinted>2016-01-08T15:46:46Z</cp:lastPrinted>
</cp:coreProperties>
</file>