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harts/chart4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2" sheetId="1" r:id="rId1"/>
    <sheet name="Grafiek" sheetId="2" r:id="rId2"/>
    <sheet name="Sheet1" sheetId="3" r:id="rId3"/>
  </sheets>
  <definedNames/>
  <calcPr calcId="114210"/>
</workbook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<sst xmlns="http://schemas.openxmlformats.org/spreadsheetml/2006/main" count="9" uniqueCount="9">
  <si>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</si>
  <si>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</si>
  <si>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</si>
  <si>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</si>
  <si>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117(296x)</t>
  </si>
  <si>
    <t>AVERAGE: 163(211x)</t>
  </si>
  <si>
    <t>begin avg</t>
  </si>
  <si>
    <t>max</t>
  </si>
  <si>
    <t>end avg</t>
  </si>
  <si>
    <t>#NAME?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</si>
</sst>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Sheet1!$A$2:$A$149</c:f>
              <c:numCache/>
            </c:numRef>
          </c:cat>
          <c:val>
            <c:numRef>
              <c:f>Sheet1!$B$2:$B$149</c:f>
              <c:numCache/>
            </c:numRef>
          </c:val>
          <c:smooth val="0"/>
        </c:ser>
        <c:marker val="1"/>
        <c:axId val="1111379131"/>
        <c:axId val="1846982837"/>
      </c:lineChart>
      <c:catAx>
        <c:axId val="111137913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846982837"/>
        <c:crosses val="autoZero"/>
        <c:auto val="1"/>
        <c:tickLblSkip val="1"/>
        <c:tickMarkSkip val="1"/>
      </c:catAx>
      <c:valAx>
        <c:axId val="184698283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1137913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Sheet1!$C$2:$C$212</c:f>
              <c:numCache/>
            </c:numRef>
          </c:cat>
          <c:val>
            <c:numRef>
              <c:f>Sheet1!$E$2:$E$212</c:f>
              <c:numCache/>
            </c:numRef>
          </c:val>
          <c:smooth val="0"/>
        </c:ser>
        <c:marker val="1"/>
        <c:axId val="1135935001"/>
        <c:axId val="635288507"/>
      </c:lineChart>
      <c:catAx>
        <c:axId val="113593500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635288507"/>
        <c:crosses val="autoZero"/>
        <c:auto val="1"/>
        <c:tickLblSkip val="1"/>
        <c:tickMarkSkip val="1"/>
      </c:catAx>
      <c:valAx>
        <c:axId val="63528850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13593500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Sheet1!$A$2:$A$297</c:f>
              <c:numCache/>
            </c:numRef>
          </c:cat>
          <c:val>
            <c:numRef>
              <c:f>Sheet1!$B$2:$B$297</c:f>
              <c:numCache/>
            </c:numRef>
          </c:val>
          <c:smooth val="0"/>
        </c:ser>
        <c:marker val="1"/>
        <c:axId val="355885103"/>
        <c:axId val="1321115948"/>
      </c:lineChart>
      <c:catAx>
        <c:axId val="35588510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321115948"/>
        <c:crosses val="autoZero"/>
        <c:auto val="1"/>
        <c:lblOffset val="100"/>
        <c:tickLblSkip val="1"/>
        <c:tickMarkSkip val="1"/>
        <c:noMultiLvlLbl val="0"/>
      </c:catAx>
      <c:valAx>
        <c:axId val="1321115948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355885103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Sheet1!$C$2:$C$212</c:f>
              <c:numCache/>
            </c:numRef>
          </c:cat>
          <c:val>
            <c:numRef>
              <c:f>Sheet1!$E$2:$E$212</c:f>
              <c:numCache/>
            </c:numRef>
          </c:val>
          <c:smooth val="0"/>
        </c:ser>
        <c:marker val="1"/>
        <c:axId val="706665172"/>
        <c:axId val="1649847375"/>
      </c:lineChart>
      <c:catAx>
        <c:axId val="70666517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649847375"/>
        <c:crosses val="autoZero"/>
        <c:auto val="1"/>
        <c:lblOffset val="100"/>
        <c:tickLblSkip val="1"/>
        <c:tickMarkSkip val="1"/>
        <c:noMultiLvlLbl val="0"/>
      </c:catAx>
      <c:valAx>
        <c:axId val="164984737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70666517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3.xml" /><Relationship Id="rId2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abSelected="1"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/>
  <dimension ref="A1:K298"/>
  <sheetViews>
    <sheetView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1380</f>
        <v>1380</v>
      </c>
      <c r="B2" s="21">
        <f>5</f>
        <v>5</v>
      </c>
      <c r="C2" s="21">
        <f>1422</f>
        <v>1422</v>
      </c>
      <c r="D2" s="21">
        <f>5102</f>
        <v>5102</v>
      </c>
      <c r="E2" s="21">
        <f>4</f>
        <v>4</v>
      </c>
      <c r="G2" s="21">
        <f>117</f>
        <v>117</v>
      </c>
    </row>
    <row r="3">
      <c r="A3" s="21">
        <f>1634</f>
        <v>1634</v>
      </c>
      <c r="B3" s="21">
        <f>14</f>
        <v>14</v>
      </c>
      <c r="C3" s="21">
        <f>1582</f>
        <v>1582</v>
      </c>
      <c r="D3" s="21">
        <f>9364</f>
        <v>9364</v>
      </c>
      <c r="E3" s="21">
        <f>9</f>
        <v>9</v>
      </c>
    </row>
    <row r="4">
      <c r="A4" s="21">
        <f>1853</f>
        <v>1853</v>
      </c>
      <c r="B4" s="21">
        <f>30</f>
        <v>30</v>
      </c>
      <c r="C4" s="21">
        <f>1748</f>
        <v>1748</v>
      </c>
      <c r="D4" s="21">
        <f>17532</f>
        <v>17532</v>
      </c>
      <c r="E4" s="21">
        <f>17</f>
        <v>17</v>
      </c>
      <c r="G4" s="21" t="s">
        <v>5</v>
      </c>
    </row>
    <row r="5">
      <c r="A5" s="21">
        <f>2098</f>
        <v>2098</v>
      </c>
      <c r="B5" s="21">
        <f>7</f>
        <v>7</v>
      </c>
      <c r="C5" s="21">
        <f>1917</f>
        <v>1917</v>
      </c>
      <c r="D5" s="21">
        <f>56562</f>
        <v>56562</v>
      </c>
      <c r="E5" s="21">
        <f>55</f>
        <v>55</v>
      </c>
      <c r="G5" s="21">
        <f>163</f>
        <v>163</v>
      </c>
    </row>
    <row r="6">
      <c r="A6" s="21">
        <f>2332</f>
        <v>2332</v>
      </c>
      <c r="B6" s="21">
        <f>0</f>
        <v>0</v>
      </c>
      <c r="C6" s="21">
        <f>2080</f>
        <v>2080</v>
      </c>
      <c r="D6" s="21">
        <f>58351</f>
        <v>58351</v>
      </c>
      <c r="E6" s="21">
        <f>56</f>
        <v>56</v>
      </c>
    </row>
    <row r="7">
      <c r="A7" s="21">
        <f>2592</f>
        <v>2592</v>
      </c>
      <c r="B7" s="21">
        <f>2</f>
        <v>2</v>
      </c>
      <c r="C7" s="21">
        <f>2240</f>
        <v>2240</v>
      </c>
      <c r="D7" s="21">
        <f>76147</f>
        <v>76147</v>
      </c>
      <c r="E7" s="21">
        <f>74</f>
        <v>74</v>
      </c>
    </row>
    <row r="8">
      <c r="A8" s="21">
        <f>2833</f>
        <v>2833</v>
      </c>
      <c r="B8" s="21">
        <f t="shared" ref="B8:B18" si="0">0</f>
        <v>0</v>
      </c>
      <c r="C8" s="21">
        <f>2398</f>
        <v>2398</v>
      </c>
      <c r="D8" s="21">
        <f>76147</f>
        <v>76147</v>
      </c>
      <c r="E8" s="21">
        <f>74</f>
        <v>74</v>
      </c>
    </row>
    <row r="9">
      <c r="A9" s="21">
        <f>3083</f>
        <v>3083</v>
      </c>
      <c r="B9" s="21">
        <f t="shared" si="0"/>
        <v>0</v>
      </c>
      <c r="C9" s="21">
        <f>2545</f>
        <v>2545</v>
      </c>
      <c r="D9" s="21">
        <f>76147</f>
        <v>76147</v>
      </c>
      <c r="E9" s="21">
        <f>74</f>
        <v>74</v>
      </c>
    </row>
    <row r="10">
      <c r="A10" s="21">
        <f>3321</f>
        <v>3321</v>
      </c>
      <c r="B10" s="21">
        <f t="shared" si="0"/>
        <v>0</v>
      </c>
      <c r="C10" s="21">
        <f>2715</f>
        <v>2715</v>
      </c>
      <c r="D10" s="21">
        <f>91544</f>
        <v>91544</v>
      </c>
      <c r="E10" s="21">
        <f t="shared" ref="E10:E30" si="1">89</f>
        <v>89</v>
      </c>
    </row>
    <row r="11">
      <c r="A11" s="21">
        <f>3560</f>
        <v>3560</v>
      </c>
      <c r="B11" s="21">
        <f t="shared" si="0"/>
        <v>0</v>
      </c>
      <c r="C11" s="21">
        <f>2872</f>
        <v>2872</v>
      </c>
      <c r="D11" s="21">
        <f>91540</f>
        <v>91540</v>
      </c>
      <c r="E11" s="21">
        <f t="shared" si="1"/>
        <v>89</v>
      </c>
    </row>
    <row r="12">
      <c r="A12" s="21">
        <f>3780</f>
        <v>3780</v>
      </c>
      <c r="B12" s="21">
        <f t="shared" si="0"/>
        <v>0</v>
      </c>
      <c r="C12" s="21">
        <f>3028</f>
        <v>3028</v>
      </c>
      <c r="D12" s="21">
        <f>91540</f>
        <v>91540</v>
      </c>
      <c r="E12" s="21">
        <f t="shared" si="1"/>
        <v>89</v>
      </c>
      <c r="H12" s="21" t="s">
        <v>6</v>
      </c>
      <c r="I12" s="21" t="s">
        <v>7</v>
      </c>
      <c r="J12" s="21" t="s">
        <v>8</v>
      </c>
    </row>
    <row r="13">
      <c r="A13" s="21">
        <f>4003</f>
        <v>4003</v>
      </c>
      <c r="B13" s="21">
        <f t="shared" si="0"/>
        <v>0</v>
      </c>
      <c r="C13" s="21">
        <f>3168</f>
        <v>3168</v>
      </c>
      <c r="D13" s="21">
        <f>91540</f>
        <v>91540</v>
      </c>
      <c r="E13" s="21">
        <f t="shared" si="1"/>
        <v>89</v>
      </c>
      <c r="H13" s="21">
        <v>89.14</v>
      </c>
      <c r="I13" s="21">
        <f>MAX(E2:E503)</f>
        <v>103</v>
      </c>
      <c r="J13" s="21">
        <v>103</v>
      </c>
    </row>
    <row r="14">
      <c r="A14" s="21">
        <f>4244</f>
        <v>4244</v>
      </c>
      <c r="B14" s="21">
        <f t="shared" si="0"/>
        <v>0</v>
      </c>
      <c r="C14" s="21">
        <f>3325</f>
        <v>3325</v>
      </c>
      <c r="D14" s="21">
        <f>91547</f>
        <v>91547</v>
      </c>
      <c r="E14" s="21">
        <f t="shared" si="1"/>
        <v>89</v>
      </c>
    </row>
    <row r="15">
      <c r="A15" s="21">
        <f>4570</f>
        <v>4570</v>
      </c>
      <c r="B15" s="21">
        <f t="shared" si="0"/>
        <v>0</v>
      </c>
      <c r="C15" s="21">
        <f>3476</f>
        <v>3476</v>
      </c>
      <c r="D15" s="21">
        <f>91547</f>
        <v>91547</v>
      </c>
      <c r="E15" s="21">
        <f t="shared" si="1"/>
        <v>89</v>
      </c>
    </row>
    <row r="16">
      <c r="A16" s="21">
        <f>4856</f>
        <v>4856</v>
      </c>
      <c r="B16" s="21">
        <f t="shared" si="0"/>
        <v>0</v>
      </c>
      <c r="C16" s="21">
        <f>3623</f>
        <v>3623</v>
      </c>
      <c r="D16" s="21">
        <f>91547</f>
        <v>91547</v>
      </c>
      <c r="E16" s="21">
        <f t="shared" si="1"/>
        <v>89</v>
      </c>
    </row>
    <row r="17">
      <c r="A17" s="21">
        <f>5096</f>
        <v>5096</v>
      </c>
      <c r="B17" s="21">
        <f t="shared" si="0"/>
        <v>0</v>
      </c>
      <c r="C17" s="21">
        <f>3781</f>
        <v>3781</v>
      </c>
      <c r="D17" s="21">
        <f>91559</f>
        <v>91559</v>
      </c>
      <c r="E17" s="21">
        <f t="shared" si="1"/>
        <v>89</v>
      </c>
    </row>
    <row r="18">
      <c r="A18" s="21">
        <f>5422</f>
        <v>5422</v>
      </c>
      <c r="B18" s="21">
        <f t="shared" si="0"/>
        <v>0</v>
      </c>
      <c r="C18" s="21">
        <f>3950</f>
        <v>3950</v>
      </c>
      <c r="D18" s="21">
        <f>91559</f>
        <v>91559</v>
      </c>
      <c r="E18" s="21">
        <f t="shared" si="1"/>
        <v>89</v>
      </c>
    </row>
    <row r="19">
      <c r="A19" s="21">
        <f>5700</f>
        <v>5700</v>
      </c>
      <c r="B19" s="21">
        <f>2</f>
        <v>2</v>
      </c>
      <c r="C19" s="21">
        <f>4117</f>
        <v>4117</v>
      </c>
      <c r="D19" s="21">
        <f>91559</f>
        <v>91559</v>
      </c>
      <c r="E19" s="21">
        <f t="shared" si="1"/>
        <v>89</v>
      </c>
    </row>
    <row r="20">
      <c r="A20" s="21">
        <f>5970</f>
        <v>5970</v>
      </c>
      <c r="B20" s="21">
        <f>0</f>
        <v>0</v>
      </c>
      <c r="C20" s="21">
        <f>4262</f>
        <v>4262</v>
      </c>
      <c r="D20" s="21">
        <f t="shared" ref="D20:D27" si="2">91561</f>
        <v>91561</v>
      </c>
      <c r="E20" s="21">
        <f t="shared" si="1"/>
        <v>89</v>
      </c>
    </row>
    <row r="21">
      <c r="A21" s="21">
        <f>6237</f>
        <v>6237</v>
      </c>
      <c r="B21" s="21">
        <f>3</f>
        <v>3</v>
      </c>
      <c r="C21" s="21">
        <f>4451</f>
        <v>4451</v>
      </c>
      <c r="D21" s="21">
        <f t="shared" si="2"/>
        <v>91561</v>
      </c>
      <c r="E21" s="21">
        <f t="shared" si="1"/>
        <v>89</v>
      </c>
    </row>
    <row r="22">
      <c r="A22" s="21">
        <f>6439</f>
        <v>6439</v>
      </c>
      <c r="B22" s="21">
        <f>0</f>
        <v>0</v>
      </c>
      <c r="C22" s="21">
        <f>4636</f>
        <v>4636</v>
      </c>
      <c r="D22" s="21">
        <f t="shared" si="2"/>
        <v>91561</v>
      </c>
      <c r="E22" s="21">
        <f t="shared" si="1"/>
        <v>89</v>
      </c>
    </row>
    <row r="23">
      <c r="A23" s="21">
        <f>6677</f>
        <v>6677</v>
      </c>
      <c r="B23" s="21">
        <f>0</f>
        <v>0</v>
      </c>
      <c r="C23" s="21">
        <f>4840</f>
        <v>4840</v>
      </c>
      <c r="D23" s="21">
        <f t="shared" si="2"/>
        <v>91561</v>
      </c>
      <c r="E23" s="21">
        <f t="shared" si="1"/>
        <v>89</v>
      </c>
    </row>
    <row r="24">
      <c r="A24" s="21">
        <f>6916</f>
        <v>6916</v>
      </c>
      <c r="B24" s="21">
        <f>3</f>
        <v>3</v>
      </c>
      <c r="C24" s="21">
        <f>5047</f>
        <v>5047</v>
      </c>
      <c r="D24" s="21">
        <f t="shared" si="2"/>
        <v>91561</v>
      </c>
      <c r="E24" s="21">
        <f t="shared" si="1"/>
        <v>89</v>
      </c>
    </row>
    <row r="25">
      <c r="A25" s="21">
        <f>7142</f>
        <v>7142</v>
      </c>
      <c r="B25" s="21">
        <f>21</f>
        <v>21</v>
      </c>
      <c r="C25" s="21">
        <f>5231</f>
        <v>5231</v>
      </c>
      <c r="D25" s="21">
        <f t="shared" si="2"/>
        <v>91561</v>
      </c>
      <c r="E25" s="21">
        <f t="shared" si="1"/>
        <v>89</v>
      </c>
    </row>
    <row r="26">
      <c r="A26" s="21">
        <f>7363</f>
        <v>7363</v>
      </c>
      <c r="B26" s="21">
        <f>0</f>
        <v>0</v>
      </c>
      <c r="C26" s="21">
        <f>5427</f>
        <v>5427</v>
      </c>
      <c r="D26" s="21">
        <f t="shared" si="2"/>
        <v>91561</v>
      </c>
      <c r="E26" s="21">
        <f t="shared" si="1"/>
        <v>89</v>
      </c>
    </row>
    <row r="27">
      <c r="A27" s="21">
        <f>7614</f>
        <v>7614</v>
      </c>
      <c r="B27" s="21">
        <f>10</f>
        <v>10</v>
      </c>
      <c r="C27" s="21">
        <f>5626</f>
        <v>5626</v>
      </c>
      <c r="D27" s="21">
        <f t="shared" si="2"/>
        <v>91561</v>
      </c>
      <c r="E27" s="21">
        <f t="shared" si="1"/>
        <v>89</v>
      </c>
    </row>
    <row r="28">
      <c r="A28" s="21">
        <f>7839</f>
        <v>7839</v>
      </c>
      <c r="B28" s="21">
        <f>0</f>
        <v>0</v>
      </c>
      <c r="C28" s="21">
        <f>5787</f>
        <v>5787</v>
      </c>
      <c r="D28" s="21">
        <f>91567</f>
        <v>91567</v>
      </c>
      <c r="E28" s="21">
        <f t="shared" si="1"/>
        <v>89</v>
      </c>
    </row>
    <row r="29">
      <c r="A29" s="21">
        <f>8063</f>
        <v>8063</v>
      </c>
      <c r="B29" s="21">
        <f>0</f>
        <v>0</v>
      </c>
      <c r="C29" s="21">
        <f>5988</f>
        <v>5988</v>
      </c>
      <c r="D29" s="21">
        <f>91567</f>
        <v>91567</v>
      </c>
      <c r="E29" s="21">
        <f t="shared" si="1"/>
        <v>89</v>
      </c>
    </row>
    <row r="30">
      <c r="A30" s="21">
        <f>8281</f>
        <v>8281</v>
      </c>
      <c r="B30" s="21">
        <f>10</f>
        <v>10</v>
      </c>
      <c r="C30" s="21">
        <f>6163</f>
        <v>6163</v>
      </c>
      <c r="D30" s="21">
        <f>91569</f>
        <v>91569</v>
      </c>
      <c r="E30" s="21">
        <f t="shared" si="1"/>
        <v>89</v>
      </c>
    </row>
    <row r="31">
      <c r="A31" s="21">
        <f>8508</f>
        <v>8508</v>
      </c>
      <c r="B31" s="21">
        <f>3</f>
        <v>3</v>
      </c>
      <c r="C31" s="21">
        <f>6345</f>
        <v>6345</v>
      </c>
      <c r="D31" s="21">
        <f>92671</f>
        <v>92671</v>
      </c>
      <c r="E31" s="21">
        <f>90</f>
        <v>90</v>
      </c>
    </row>
    <row r="32">
      <c r="A32" s="21">
        <f>8726</f>
        <v>8726</v>
      </c>
      <c r="B32" s="21">
        <f>0</f>
        <v>0</v>
      </c>
      <c r="C32" s="21">
        <f>6517</f>
        <v>6517</v>
      </c>
      <c r="D32" s="21">
        <f>93383</f>
        <v>93383</v>
      </c>
      <c r="E32" s="21">
        <f>91</f>
        <v>91</v>
      </c>
    </row>
    <row r="33">
      <c r="A33" s="21">
        <f>8961</f>
        <v>8961</v>
      </c>
      <c r="B33" s="21">
        <f>0</f>
        <v>0</v>
      </c>
      <c r="C33" s="21">
        <f>6674</f>
        <v>6674</v>
      </c>
      <c r="D33" s="21">
        <f>93410</f>
        <v>93410</v>
      </c>
      <c r="E33" s="21">
        <f>91</f>
        <v>91</v>
      </c>
    </row>
    <row r="34">
      <c r="A34" s="21">
        <f>9168</f>
        <v>9168</v>
      </c>
      <c r="B34" s="21">
        <f>0</f>
        <v>0</v>
      </c>
      <c r="C34" s="21">
        <f>6853</f>
        <v>6853</v>
      </c>
      <c r="D34" s="21">
        <f>94159</f>
        <v>94159</v>
      </c>
      <c r="E34" s="21">
        <f>91</f>
        <v>91</v>
      </c>
    </row>
    <row r="35">
      <c r="A35" s="21">
        <f>9388</f>
        <v>9388</v>
      </c>
      <c r="B35" s="21">
        <f>0</f>
        <v>0</v>
      </c>
      <c r="C35" s="21">
        <f>7003</f>
        <v>7003</v>
      </c>
      <c r="D35" s="21">
        <f>95384</f>
        <v>95384</v>
      </c>
      <c r="E35" s="21">
        <f>93</f>
        <v>93</v>
      </c>
    </row>
    <row r="36">
      <c r="A36" s="21">
        <f>9628</f>
        <v>9628</v>
      </c>
      <c r="B36" s="21">
        <f>2</f>
        <v>2</v>
      </c>
      <c r="C36" s="21">
        <f>7164</f>
        <v>7164</v>
      </c>
      <c r="D36" s="21">
        <f>69940</f>
        <v>69940</v>
      </c>
      <c r="E36" s="21">
        <f>68</f>
        <v>68</v>
      </c>
    </row>
    <row r="37">
      <c r="A37" s="21">
        <f>9871</f>
        <v>9871</v>
      </c>
      <c r="B37" s="21">
        <f>0</f>
        <v>0</v>
      </c>
      <c r="C37" s="21">
        <f>7300</f>
        <v>7300</v>
      </c>
      <c r="D37" s="21">
        <f>70629</f>
        <v>70629</v>
      </c>
      <c r="E37" s="21">
        <f>68</f>
        <v>68</v>
      </c>
    </row>
    <row r="38">
      <c r="A38" s="21">
        <f>10132</f>
        <v>10132</v>
      </c>
      <c r="B38" s="21">
        <f>5</f>
        <v>5</v>
      </c>
      <c r="C38" s="21">
        <f>7471</f>
        <v>7471</v>
      </c>
      <c r="D38" s="21">
        <f>70629</f>
        <v>70629</v>
      </c>
      <c r="E38" s="21">
        <f>68</f>
        <v>68</v>
      </c>
    </row>
    <row r="39">
      <c r="A39" s="21">
        <f>10349</f>
        <v>10349</v>
      </c>
      <c r="B39" s="21">
        <f t="shared" ref="B39:B46" si="3">0</f>
        <v>0</v>
      </c>
      <c r="C39" s="21">
        <f>7639</f>
        <v>7639</v>
      </c>
      <c r="D39" s="21">
        <f>103358</f>
        <v>103358</v>
      </c>
      <c r="E39" s="21">
        <f>100</f>
        <v>100</v>
      </c>
    </row>
    <row r="40">
      <c r="A40" s="21">
        <f>10578</f>
        <v>10578</v>
      </c>
      <c r="B40" s="21">
        <f t="shared" si="3"/>
        <v>0</v>
      </c>
      <c r="C40" s="21">
        <f>7792</f>
        <v>7792</v>
      </c>
      <c r="D40" s="21">
        <f>103358</f>
        <v>103358</v>
      </c>
      <c r="E40" s="21">
        <f>100</f>
        <v>100</v>
      </c>
    </row>
    <row r="41">
      <c r="A41" s="21">
        <f>10786</f>
        <v>10786</v>
      </c>
      <c r="B41" s="21">
        <f t="shared" si="3"/>
        <v>0</v>
      </c>
      <c r="C41" s="21">
        <f>7948</f>
        <v>7948</v>
      </c>
      <c r="D41" s="21">
        <f>103358</f>
        <v>103358</v>
      </c>
      <c r="E41" s="21">
        <f>100</f>
        <v>100</v>
      </c>
    </row>
    <row r="42">
      <c r="A42" s="21">
        <f>11007</f>
        <v>11007</v>
      </c>
      <c r="B42" s="21">
        <f t="shared" si="3"/>
        <v>0</v>
      </c>
      <c r="C42" s="21">
        <f>8129</f>
        <v>8129</v>
      </c>
      <c r="D42" s="21">
        <f>103358</f>
        <v>103358</v>
      </c>
      <c r="E42" s="21">
        <f>100</f>
        <v>100</v>
      </c>
    </row>
    <row r="43">
      <c r="A43" s="21">
        <f>11240</f>
        <v>11240</v>
      </c>
      <c r="B43" s="21">
        <f t="shared" si="3"/>
        <v>0</v>
      </c>
      <c r="C43" s="21">
        <f>8269</f>
        <v>8269</v>
      </c>
      <c r="D43" s="21">
        <f>104446</f>
        <v>104446</v>
      </c>
      <c r="E43" s="21">
        <f>101</f>
        <v>101</v>
      </c>
    </row>
    <row r="44">
      <c r="A44" s="21">
        <f>11454</f>
        <v>11454</v>
      </c>
      <c r="B44" s="21">
        <f t="shared" si="3"/>
        <v>0</v>
      </c>
      <c r="C44" s="21">
        <f>8418</f>
        <v>8418</v>
      </c>
      <c r="D44" s="21">
        <f>104722</f>
        <v>104722</v>
      </c>
      <c r="E44" s="21">
        <f t="shared" ref="E44:E51" si="4">102</f>
        <v>102</v>
      </c>
    </row>
    <row r="45">
      <c r="A45" s="21">
        <f>11720</f>
        <v>11720</v>
      </c>
      <c r="B45" s="21">
        <f t="shared" si="3"/>
        <v>0</v>
      </c>
      <c r="C45" s="21">
        <f>8593</f>
        <v>8593</v>
      </c>
      <c r="D45" s="21">
        <f>104874</f>
        <v>104874</v>
      </c>
      <c r="E45" s="21">
        <f t="shared" si="4"/>
        <v>102</v>
      </c>
    </row>
    <row r="46">
      <c r="A46" s="21">
        <f>11940</f>
        <v>11940</v>
      </c>
      <c r="B46" s="21">
        <f t="shared" si="3"/>
        <v>0</v>
      </c>
      <c r="C46" s="21">
        <f>8739</f>
        <v>8739</v>
      </c>
      <c r="D46" s="21">
        <f>104874</f>
        <v>104874</v>
      </c>
      <c r="E46" s="21">
        <f t="shared" si="4"/>
        <v>102</v>
      </c>
    </row>
    <row r="47">
      <c r="A47" s="21">
        <f>12185</f>
        <v>12185</v>
      </c>
      <c r="B47" s="21">
        <f>8</f>
        <v>8</v>
      </c>
      <c r="C47" s="21">
        <f>8908</f>
        <v>8908</v>
      </c>
      <c r="D47" s="21">
        <f>104874</f>
        <v>104874</v>
      </c>
      <c r="E47" s="21">
        <f t="shared" si="4"/>
        <v>102</v>
      </c>
    </row>
    <row r="48">
      <c r="A48" s="21">
        <f>12414</f>
        <v>12414</v>
      </c>
      <c r="B48" s="21">
        <f t="shared" ref="B48:B63" si="5">0</f>
        <v>0</v>
      </c>
      <c r="C48" s="21">
        <f>9080</f>
        <v>9080</v>
      </c>
      <c r="D48" s="21">
        <f>104874</f>
        <v>104874</v>
      </c>
      <c r="E48" s="21">
        <f t="shared" si="4"/>
        <v>102</v>
      </c>
    </row>
    <row r="49">
      <c r="A49" s="21">
        <f>12647</f>
        <v>12647</v>
      </c>
      <c r="B49" s="21">
        <f t="shared" si="5"/>
        <v>0</v>
      </c>
      <c r="C49" s="21">
        <f>9254</f>
        <v>9254</v>
      </c>
      <c r="D49" s="21">
        <f>104874</f>
        <v>104874</v>
      </c>
      <c r="E49" s="21">
        <f t="shared" si="4"/>
        <v>102</v>
      </c>
    </row>
    <row r="50">
      <c r="A50" s="21">
        <f>12852</f>
        <v>12852</v>
      </c>
      <c r="B50" s="21">
        <f t="shared" si="5"/>
        <v>0</v>
      </c>
      <c r="C50" s="21">
        <f>9442</f>
        <v>9442</v>
      </c>
      <c r="D50" s="21">
        <f>104886</f>
        <v>104886</v>
      </c>
      <c r="E50" s="21">
        <f t="shared" si="4"/>
        <v>102</v>
      </c>
    </row>
    <row r="51">
      <c r="A51" s="21">
        <f>13092</f>
        <v>13092</v>
      </c>
      <c r="B51" s="21">
        <f t="shared" si="5"/>
        <v>0</v>
      </c>
      <c r="C51" s="21">
        <f>9610</f>
        <v>9610</v>
      </c>
      <c r="D51" s="21">
        <f>104504</f>
        <v>104504</v>
      </c>
      <c r="E51" s="21">
        <f t="shared" si="4"/>
        <v>102</v>
      </c>
    </row>
    <row r="52">
      <c r="A52" s="21">
        <f>13330</f>
        <v>13330</v>
      </c>
      <c r="B52" s="21">
        <f t="shared" si="5"/>
        <v>0</v>
      </c>
      <c r="C52" s="21">
        <f>9773</f>
        <v>9773</v>
      </c>
      <c r="D52" s="21">
        <f>88920</f>
        <v>88920</v>
      </c>
      <c r="E52" s="21">
        <f t="shared" ref="E52:E66" si="6">86</f>
        <v>86</v>
      </c>
    </row>
    <row r="53">
      <c r="A53" s="21">
        <f>13560</f>
        <v>13560</v>
      </c>
      <c r="B53" s="21">
        <f t="shared" si="5"/>
        <v>0</v>
      </c>
      <c r="C53" s="21">
        <f>9929</f>
        <v>9929</v>
      </c>
      <c r="D53" s="21">
        <f>88848</f>
        <v>88848</v>
      </c>
      <c r="E53" s="21">
        <f t="shared" si="6"/>
        <v>86</v>
      </c>
    </row>
    <row r="54">
      <c r="A54" s="21">
        <f>13800</f>
        <v>13800</v>
      </c>
      <c r="B54" s="21">
        <f t="shared" si="5"/>
        <v>0</v>
      </c>
      <c r="C54" s="21">
        <f>10083</f>
        <v>10083</v>
      </c>
      <c r="D54" s="21">
        <f>88848</f>
        <v>88848</v>
      </c>
      <c r="E54" s="21">
        <f t="shared" si="6"/>
        <v>86</v>
      </c>
    </row>
    <row r="55">
      <c r="A55" s="21">
        <f>14018</f>
        <v>14018</v>
      </c>
      <c r="B55" s="21">
        <f t="shared" si="5"/>
        <v>0</v>
      </c>
      <c r="C55" s="21">
        <f>10242</f>
        <v>10242</v>
      </c>
      <c r="D55" s="21">
        <f t="shared" ref="D55:D63" si="7">88828</f>
        <v>88828</v>
      </c>
      <c r="E55" s="21">
        <f t="shared" si="6"/>
        <v>86</v>
      </c>
    </row>
    <row r="56">
      <c r="A56" s="21">
        <f>14228</f>
        <v>14228</v>
      </c>
      <c r="B56" s="21">
        <f t="shared" si="5"/>
        <v>0</v>
      </c>
      <c r="C56" s="21">
        <f>10413</f>
        <v>10413</v>
      </c>
      <c r="D56" s="21">
        <f t="shared" si="7"/>
        <v>88828</v>
      </c>
      <c r="E56" s="21">
        <f t="shared" si="6"/>
        <v>86</v>
      </c>
    </row>
    <row r="57">
      <c r="A57" s="21">
        <f>14458</f>
        <v>14458</v>
      </c>
      <c r="B57" s="21">
        <f t="shared" si="5"/>
        <v>0</v>
      </c>
      <c r="C57" s="21">
        <f>10558</f>
        <v>10558</v>
      </c>
      <c r="D57" s="21">
        <f t="shared" si="7"/>
        <v>88828</v>
      </c>
      <c r="E57" s="21">
        <f t="shared" si="6"/>
        <v>86</v>
      </c>
    </row>
    <row r="58">
      <c r="A58" s="21">
        <f>14687</f>
        <v>14687</v>
      </c>
      <c r="B58" s="21">
        <f t="shared" si="5"/>
        <v>0</v>
      </c>
      <c r="C58" s="21">
        <f>10723</f>
        <v>10723</v>
      </c>
      <c r="D58" s="21">
        <f t="shared" si="7"/>
        <v>88828</v>
      </c>
      <c r="E58" s="21">
        <f t="shared" si="6"/>
        <v>86</v>
      </c>
    </row>
    <row r="59">
      <c r="A59" s="21">
        <f>14905</f>
        <v>14905</v>
      </c>
      <c r="B59" s="21">
        <f t="shared" si="5"/>
        <v>0</v>
      </c>
      <c r="C59" s="21">
        <f>10893</f>
        <v>10893</v>
      </c>
      <c r="D59" s="21">
        <f t="shared" si="7"/>
        <v>88828</v>
      </c>
      <c r="E59" s="21">
        <f t="shared" si="6"/>
        <v>86</v>
      </c>
    </row>
    <row r="60">
      <c r="A60" s="21">
        <f>15138</f>
        <v>15138</v>
      </c>
      <c r="B60" s="21">
        <f t="shared" si="5"/>
        <v>0</v>
      </c>
      <c r="C60" s="21">
        <f>11049</f>
        <v>11049</v>
      </c>
      <c r="D60" s="21">
        <f t="shared" si="7"/>
        <v>88828</v>
      </c>
      <c r="E60" s="21">
        <f t="shared" si="6"/>
        <v>86</v>
      </c>
    </row>
    <row r="61">
      <c r="A61" s="21">
        <f>15353</f>
        <v>15353</v>
      </c>
      <c r="B61" s="21">
        <f t="shared" si="5"/>
        <v>0</v>
      </c>
      <c r="C61" s="21">
        <f>11209</f>
        <v>11209</v>
      </c>
      <c r="D61" s="21">
        <f t="shared" si="7"/>
        <v>88828</v>
      </c>
      <c r="E61" s="21">
        <f t="shared" si="6"/>
        <v>86</v>
      </c>
    </row>
    <row r="62">
      <c r="A62" s="21">
        <f>15582</f>
        <v>15582</v>
      </c>
      <c r="B62" s="21">
        <f t="shared" si="5"/>
        <v>0</v>
      </c>
      <c r="C62" s="21">
        <f>11362</f>
        <v>11362</v>
      </c>
      <c r="D62" s="21">
        <f t="shared" si="7"/>
        <v>88828</v>
      </c>
      <c r="E62" s="21">
        <f t="shared" si="6"/>
        <v>86</v>
      </c>
    </row>
    <row r="63">
      <c r="A63" s="21">
        <f>15809</f>
        <v>15809</v>
      </c>
      <c r="B63" s="21">
        <f t="shared" si="5"/>
        <v>0</v>
      </c>
      <c r="C63" s="21">
        <f>11499</f>
        <v>11499</v>
      </c>
      <c r="D63" s="21">
        <f t="shared" si="7"/>
        <v>88828</v>
      </c>
      <c r="E63" s="21">
        <f t="shared" si="6"/>
        <v>86</v>
      </c>
    </row>
    <row r="64">
      <c r="A64" s="21">
        <f>16056</f>
        <v>16056</v>
      </c>
      <c r="B64" s="21">
        <f>3</f>
        <v>3</v>
      </c>
      <c r="C64" s="21">
        <f>11641</f>
        <v>11641</v>
      </c>
      <c r="D64" s="21">
        <f>88877</f>
        <v>88877</v>
      </c>
      <c r="E64" s="21">
        <f t="shared" si="6"/>
        <v>86</v>
      </c>
    </row>
    <row r="65">
      <c r="A65" s="21">
        <f>16279</f>
        <v>16279</v>
      </c>
      <c r="B65" s="21">
        <f>12</f>
        <v>12</v>
      </c>
      <c r="C65" s="21">
        <f>11804</f>
        <v>11804</v>
      </c>
      <c r="D65" s="21">
        <f>88877</f>
        <v>88877</v>
      </c>
      <c r="E65" s="21">
        <f t="shared" si="6"/>
        <v>86</v>
      </c>
    </row>
    <row r="66">
      <c r="A66" s="21">
        <f>16484</f>
        <v>16484</v>
      </c>
      <c r="B66" s="21">
        <f>0</f>
        <v>0</v>
      </c>
      <c r="C66" s="21">
        <f>11950</f>
        <v>11950</v>
      </c>
      <c r="D66" s="21">
        <f>88877</f>
        <v>88877</v>
      </c>
      <c r="E66" s="21">
        <f t="shared" si="6"/>
        <v>86</v>
      </c>
    </row>
    <row r="67">
      <c r="A67" s="21">
        <f>16759</f>
        <v>16759</v>
      </c>
      <c r="B67" s="21">
        <f>4</f>
        <v>4</v>
      </c>
      <c r="C67" s="21">
        <f>12125</f>
        <v>12125</v>
      </c>
      <c r="D67" s="21">
        <f>104442</f>
        <v>104442</v>
      </c>
      <c r="E67" s="21">
        <f>101</f>
        <v>101</v>
      </c>
    </row>
    <row r="68">
      <c r="A68" s="21">
        <f>17000</f>
        <v>17000</v>
      </c>
      <c r="B68" s="21">
        <f>3</f>
        <v>3</v>
      </c>
      <c r="C68" s="21">
        <f>12279</f>
        <v>12279</v>
      </c>
      <c r="D68" s="21">
        <f t="shared" ref="D68:D81" si="8">104639</f>
        <v>104639</v>
      </c>
      <c r="E68" s="21">
        <f t="shared" ref="E68:E104" si="9">102</f>
        <v>102</v>
      </c>
    </row>
    <row r="69">
      <c r="A69" s="21">
        <f>17236</f>
        <v>17236</v>
      </c>
      <c r="B69" s="21">
        <f>2</f>
        <v>2</v>
      </c>
      <c r="C69" s="21">
        <f>12452</f>
        <v>12452</v>
      </c>
      <c r="D69" s="21">
        <f t="shared" si="8"/>
        <v>104639</v>
      </c>
      <c r="E69" s="21">
        <f t="shared" si="9"/>
        <v>102</v>
      </c>
    </row>
    <row r="70">
      <c r="A70" s="21">
        <f>17469</f>
        <v>17469</v>
      </c>
      <c r="B70" s="21">
        <f>3</f>
        <v>3</v>
      </c>
      <c r="C70" s="21">
        <f>12613</f>
        <v>12613</v>
      </c>
      <c r="D70" s="21">
        <f t="shared" si="8"/>
        <v>104639</v>
      </c>
      <c r="E70" s="21">
        <f t="shared" si="9"/>
        <v>102</v>
      </c>
    </row>
    <row r="71">
      <c r="A71" s="21">
        <f>17761</f>
        <v>17761</v>
      </c>
      <c r="B71" s="21">
        <f>0</f>
        <v>0</v>
      </c>
      <c r="C71" s="21">
        <f>12773</f>
        <v>12773</v>
      </c>
      <c r="D71" s="21">
        <f t="shared" si="8"/>
        <v>104639</v>
      </c>
      <c r="E71" s="21">
        <f t="shared" si="9"/>
        <v>102</v>
      </c>
    </row>
    <row r="72">
      <c r="A72" s="21">
        <f>17990</f>
        <v>17990</v>
      </c>
      <c r="B72" s="21">
        <f>0</f>
        <v>0</v>
      </c>
      <c r="C72" s="21">
        <f>12960</f>
        <v>12960</v>
      </c>
      <c r="D72" s="21">
        <f t="shared" si="8"/>
        <v>104639</v>
      </c>
      <c r="E72" s="21">
        <f t="shared" si="9"/>
        <v>102</v>
      </c>
    </row>
    <row r="73">
      <c r="A73" s="21">
        <f>18247</f>
        <v>18247</v>
      </c>
      <c r="B73" s="21">
        <f>2</f>
        <v>2</v>
      </c>
      <c r="C73" s="21">
        <f>13106</f>
        <v>13106</v>
      </c>
      <c r="D73" s="21">
        <f t="shared" si="8"/>
        <v>104639</v>
      </c>
      <c r="E73" s="21">
        <f t="shared" si="9"/>
        <v>102</v>
      </c>
    </row>
    <row r="74">
      <c r="A74" s="21">
        <f>18508</f>
        <v>18508</v>
      </c>
      <c r="B74" s="21">
        <f t="shared" ref="B74:B90" si="10">0</f>
        <v>0</v>
      </c>
      <c r="C74" s="21">
        <f>13249</f>
        <v>13249</v>
      </c>
      <c r="D74" s="21">
        <f t="shared" si="8"/>
        <v>104639</v>
      </c>
      <c r="E74" s="21">
        <f t="shared" si="9"/>
        <v>102</v>
      </c>
    </row>
    <row r="75">
      <c r="A75" s="21">
        <f>18759</f>
        <v>18759</v>
      </c>
      <c r="B75" s="21">
        <f t="shared" si="10"/>
        <v>0</v>
      </c>
      <c r="C75" s="21">
        <f>13420</f>
        <v>13420</v>
      </c>
      <c r="D75" s="21">
        <f t="shared" si="8"/>
        <v>104639</v>
      </c>
      <c r="E75" s="21">
        <f t="shared" si="9"/>
        <v>102</v>
      </c>
    </row>
    <row r="76">
      <c r="A76" s="21">
        <f>18982</f>
        <v>18982</v>
      </c>
      <c r="B76" s="21">
        <f t="shared" si="10"/>
        <v>0</v>
      </c>
      <c r="C76" s="21">
        <f>13583</f>
        <v>13583</v>
      </c>
      <c r="D76" s="21">
        <f t="shared" si="8"/>
        <v>104639</v>
      </c>
      <c r="E76" s="21">
        <f t="shared" si="9"/>
        <v>102</v>
      </c>
    </row>
    <row r="77">
      <c r="A77" s="21">
        <f>19212</f>
        <v>19212</v>
      </c>
      <c r="B77" s="21">
        <f t="shared" si="10"/>
        <v>0</v>
      </c>
      <c r="C77" s="21">
        <f>13750</f>
        <v>13750</v>
      </c>
      <c r="D77" s="21">
        <f t="shared" si="8"/>
        <v>104639</v>
      </c>
      <c r="E77" s="21">
        <f t="shared" si="9"/>
        <v>102</v>
      </c>
    </row>
    <row r="78">
      <c r="A78" s="21">
        <f>19478</f>
        <v>19478</v>
      </c>
      <c r="B78" s="21">
        <f t="shared" si="10"/>
        <v>0</v>
      </c>
      <c r="C78" s="21">
        <f>13906</f>
        <v>13906</v>
      </c>
      <c r="D78" s="21">
        <f t="shared" si="8"/>
        <v>104639</v>
      </c>
      <c r="E78" s="21">
        <f t="shared" si="9"/>
        <v>102</v>
      </c>
    </row>
    <row r="79">
      <c r="A79" s="21">
        <f>19711</f>
        <v>19711</v>
      </c>
      <c r="B79" s="21">
        <f t="shared" si="10"/>
        <v>0</v>
      </c>
      <c r="C79" s="21">
        <f>14080</f>
        <v>14080</v>
      </c>
      <c r="D79" s="21">
        <f t="shared" si="8"/>
        <v>104639</v>
      </c>
      <c r="E79" s="21">
        <f t="shared" si="9"/>
        <v>102</v>
      </c>
    </row>
    <row r="80">
      <c r="A80" s="21">
        <f>19937</f>
        <v>19937</v>
      </c>
      <c r="B80" s="21">
        <f t="shared" si="10"/>
        <v>0</v>
      </c>
      <c r="C80" s="21">
        <f>14261</f>
        <v>14261</v>
      </c>
      <c r="D80" s="21">
        <f t="shared" si="8"/>
        <v>104639</v>
      </c>
      <c r="E80" s="21">
        <f t="shared" si="9"/>
        <v>102</v>
      </c>
    </row>
    <row r="81">
      <c r="A81" s="21">
        <f>20161</f>
        <v>20161</v>
      </c>
      <c r="B81" s="21">
        <f t="shared" si="10"/>
        <v>0</v>
      </c>
      <c r="C81" s="21">
        <f>14416</f>
        <v>14416</v>
      </c>
      <c r="D81" s="21">
        <f t="shared" si="8"/>
        <v>104639</v>
      </c>
      <c r="E81" s="21">
        <f t="shared" si="9"/>
        <v>102</v>
      </c>
    </row>
    <row r="82">
      <c r="A82" s="21">
        <f>20402</f>
        <v>20402</v>
      </c>
      <c r="B82" s="21">
        <f t="shared" si="10"/>
        <v>0</v>
      </c>
      <c r="C82" s="21">
        <f>14597</f>
        <v>14597</v>
      </c>
      <c r="D82" s="21">
        <f t="shared" ref="D82:D91" si="11">104647</f>
        <v>104647</v>
      </c>
      <c r="E82" s="21">
        <f t="shared" si="9"/>
        <v>102</v>
      </c>
    </row>
    <row r="83">
      <c r="A83" s="21">
        <f>20650</f>
        <v>20650</v>
      </c>
      <c r="B83" s="21">
        <f t="shared" si="10"/>
        <v>0</v>
      </c>
      <c r="C83" s="21">
        <f>14742</f>
        <v>14742</v>
      </c>
      <c r="D83" s="21">
        <f t="shared" si="11"/>
        <v>104647</v>
      </c>
      <c r="E83" s="21">
        <f t="shared" si="9"/>
        <v>102</v>
      </c>
    </row>
    <row r="84">
      <c r="A84" s="21">
        <f>20875</f>
        <v>20875</v>
      </c>
      <c r="B84" s="21">
        <f t="shared" si="10"/>
        <v>0</v>
      </c>
      <c r="C84" s="21">
        <f>14889</f>
        <v>14889</v>
      </c>
      <c r="D84" s="21">
        <f t="shared" si="11"/>
        <v>104647</v>
      </c>
      <c r="E84" s="21">
        <f t="shared" si="9"/>
        <v>102</v>
      </c>
    </row>
    <row r="85">
      <c r="A85" s="21">
        <f>21084</f>
        <v>21084</v>
      </c>
      <c r="B85" s="21">
        <f t="shared" si="10"/>
        <v>0</v>
      </c>
      <c r="C85" s="21">
        <f>15052</f>
        <v>15052</v>
      </c>
      <c r="D85" s="21">
        <f t="shared" si="11"/>
        <v>104647</v>
      </c>
      <c r="E85" s="21">
        <f t="shared" si="9"/>
        <v>102</v>
      </c>
    </row>
    <row r="86">
      <c r="A86" s="21">
        <f>21341</f>
        <v>21341</v>
      </c>
      <c r="B86" s="21">
        <f t="shared" si="10"/>
        <v>0</v>
      </c>
      <c r="C86" s="21">
        <f>15223</f>
        <v>15223</v>
      </c>
      <c r="D86" s="21">
        <f t="shared" si="11"/>
        <v>104647</v>
      </c>
      <c r="E86" s="21">
        <f t="shared" si="9"/>
        <v>102</v>
      </c>
    </row>
    <row r="87">
      <c r="A87" s="21">
        <f>21611</f>
        <v>21611</v>
      </c>
      <c r="B87" s="21">
        <f t="shared" si="10"/>
        <v>0</v>
      </c>
      <c r="C87" s="21">
        <f>15391</f>
        <v>15391</v>
      </c>
      <c r="D87" s="21">
        <f t="shared" si="11"/>
        <v>104647</v>
      </c>
      <c r="E87" s="21">
        <f t="shared" si="9"/>
        <v>102</v>
      </c>
    </row>
    <row r="88">
      <c r="A88" s="21">
        <f>21852</f>
        <v>21852</v>
      </c>
      <c r="B88" s="21">
        <f t="shared" si="10"/>
        <v>0</v>
      </c>
      <c r="C88" s="21">
        <f>15537</f>
        <v>15537</v>
      </c>
      <c r="D88" s="21">
        <f t="shared" si="11"/>
        <v>104647</v>
      </c>
      <c r="E88" s="21">
        <f t="shared" si="9"/>
        <v>102</v>
      </c>
    </row>
    <row r="89">
      <c r="A89" s="21">
        <f>22066</f>
        <v>22066</v>
      </c>
      <c r="B89" s="21">
        <f t="shared" si="10"/>
        <v>0</v>
      </c>
      <c r="C89" s="21">
        <f>15703</f>
        <v>15703</v>
      </c>
      <c r="D89" s="21">
        <f t="shared" si="11"/>
        <v>104647</v>
      </c>
      <c r="E89" s="21">
        <f t="shared" si="9"/>
        <v>102</v>
      </c>
    </row>
    <row r="90">
      <c r="A90" s="21">
        <f>22289</f>
        <v>22289</v>
      </c>
      <c r="B90" s="21">
        <f t="shared" si="10"/>
        <v>0</v>
      </c>
      <c r="C90" s="21">
        <f>15845</f>
        <v>15845</v>
      </c>
      <c r="D90" s="21">
        <f t="shared" si="11"/>
        <v>104647</v>
      </c>
      <c r="E90" s="21">
        <f t="shared" si="9"/>
        <v>102</v>
      </c>
    </row>
    <row r="91">
      <c r="A91" s="21">
        <f>22527</f>
        <v>22527</v>
      </c>
      <c r="B91" s="21">
        <f>3</f>
        <v>3</v>
      </c>
      <c r="C91" s="21">
        <f>16013</f>
        <v>16013</v>
      </c>
      <c r="D91" s="21">
        <f t="shared" si="11"/>
        <v>104647</v>
      </c>
      <c r="E91" s="21">
        <f t="shared" si="9"/>
        <v>102</v>
      </c>
    </row>
    <row r="92">
      <c r="A92" s="21">
        <f>22787</f>
        <v>22787</v>
      </c>
      <c r="B92" s="21">
        <f>0</f>
        <v>0</v>
      </c>
      <c r="C92" s="21">
        <f>16189</f>
        <v>16189</v>
      </c>
      <c r="D92" s="21">
        <f>104643</f>
        <v>104643</v>
      </c>
      <c r="E92" s="21">
        <f t="shared" si="9"/>
        <v>102</v>
      </c>
    </row>
    <row r="93">
      <c r="A93" s="21">
        <f>23030</f>
        <v>23030</v>
      </c>
      <c r="B93" s="21">
        <f>0</f>
        <v>0</v>
      </c>
      <c r="C93" s="21">
        <f>16335</f>
        <v>16335</v>
      </c>
      <c r="D93" s="21">
        <f>104943</f>
        <v>104943</v>
      </c>
      <c r="E93" s="21">
        <f t="shared" si="9"/>
        <v>102</v>
      </c>
    </row>
    <row r="94">
      <c r="A94" s="21">
        <f>23268</f>
        <v>23268</v>
      </c>
      <c r="B94" s="21">
        <f>0</f>
        <v>0</v>
      </c>
      <c r="C94" s="21">
        <f>16515</f>
        <v>16515</v>
      </c>
      <c r="D94" s="21">
        <f>104943</f>
        <v>104943</v>
      </c>
      <c r="E94" s="21">
        <f t="shared" si="9"/>
        <v>102</v>
      </c>
    </row>
    <row r="95">
      <c r="A95" s="21">
        <f>23480</f>
        <v>23480</v>
      </c>
      <c r="B95" s="21">
        <f>0</f>
        <v>0</v>
      </c>
      <c r="C95" s="21">
        <f>16699</f>
        <v>16699</v>
      </c>
      <c r="D95" s="21">
        <f>104943</f>
        <v>104943</v>
      </c>
      <c r="E95" s="21">
        <f t="shared" si="9"/>
        <v>102</v>
      </c>
    </row>
    <row r="96">
      <c r="A96" s="21">
        <f>23708</f>
        <v>23708</v>
      </c>
      <c r="B96" s="21">
        <f>0</f>
        <v>0</v>
      </c>
      <c r="C96" s="21">
        <f>16857</f>
        <v>16857</v>
      </c>
      <c r="D96" s="21">
        <f>105102</f>
        <v>105102</v>
      </c>
      <c r="E96" s="21">
        <f t="shared" si="9"/>
        <v>102</v>
      </c>
    </row>
    <row r="97">
      <c r="A97" s="21">
        <f>23947</f>
        <v>23947</v>
      </c>
      <c r="B97" s="21">
        <f>2</f>
        <v>2</v>
      </c>
      <c r="C97" s="21">
        <f>17035</f>
        <v>17035</v>
      </c>
      <c r="D97" s="21">
        <f>105282</f>
        <v>105282</v>
      </c>
      <c r="E97" s="21">
        <f t="shared" si="9"/>
        <v>102</v>
      </c>
    </row>
    <row r="98">
      <c r="A98" s="21">
        <f>24186</f>
        <v>24186</v>
      </c>
      <c r="B98" s="21">
        <f>2</f>
        <v>2</v>
      </c>
      <c r="C98" s="21">
        <f>17190</f>
        <v>17190</v>
      </c>
      <c r="D98" s="21">
        <f>105192</f>
        <v>105192</v>
      </c>
      <c r="E98" s="21">
        <f t="shared" si="9"/>
        <v>102</v>
      </c>
    </row>
    <row r="99">
      <c r="A99" s="21">
        <f>24393</f>
        <v>24393</v>
      </c>
      <c r="B99" s="21">
        <f t="shared" ref="B99:B110" si="12">0</f>
        <v>0</v>
      </c>
      <c r="C99" s="21">
        <f>17355</f>
        <v>17355</v>
      </c>
      <c r="D99" s="21">
        <f>105220</f>
        <v>105220</v>
      </c>
      <c r="E99" s="21">
        <f t="shared" si="9"/>
        <v>102</v>
      </c>
    </row>
    <row r="100">
      <c r="A100" s="21">
        <f>24620</f>
        <v>24620</v>
      </c>
      <c r="B100" s="21">
        <f t="shared" si="12"/>
        <v>0</v>
      </c>
      <c r="C100" s="21">
        <f>17531</f>
        <v>17531</v>
      </c>
      <c r="D100" s="21">
        <f>105204</f>
        <v>105204</v>
      </c>
      <c r="E100" s="21">
        <f t="shared" si="9"/>
        <v>102</v>
      </c>
    </row>
    <row r="101">
      <c r="A101" s="21">
        <f>24872</f>
        <v>24872</v>
      </c>
      <c r="B101" s="21">
        <f t="shared" si="12"/>
        <v>0</v>
      </c>
      <c r="C101" s="21">
        <f>17707</f>
        <v>17707</v>
      </c>
      <c r="D101" s="21">
        <f>105228</f>
        <v>105228</v>
      </c>
      <c r="E101" s="21">
        <f t="shared" si="9"/>
        <v>102</v>
      </c>
    </row>
    <row r="102">
      <c r="A102" s="21">
        <f>25085</f>
        <v>25085</v>
      </c>
      <c r="B102" s="21">
        <f t="shared" si="12"/>
        <v>0</v>
      </c>
      <c r="C102" s="21">
        <f>17895</f>
        <v>17895</v>
      </c>
      <c r="D102" s="21">
        <f>105232</f>
        <v>105232</v>
      </c>
      <c r="E102" s="21">
        <f t="shared" si="9"/>
        <v>102</v>
      </c>
    </row>
    <row r="103">
      <c r="A103" s="21">
        <f>25306</f>
        <v>25306</v>
      </c>
      <c r="B103" s="21">
        <f t="shared" si="12"/>
        <v>0</v>
      </c>
      <c r="C103" s="21">
        <f>18089</f>
        <v>18089</v>
      </c>
      <c r="D103" s="21">
        <f>105232</f>
        <v>105232</v>
      </c>
      <c r="E103" s="21">
        <f t="shared" si="9"/>
        <v>102</v>
      </c>
    </row>
    <row r="104">
      <c r="A104" s="21">
        <f>25530</f>
        <v>25530</v>
      </c>
      <c r="B104" s="21">
        <f t="shared" si="12"/>
        <v>0</v>
      </c>
      <c r="C104" s="21">
        <f>18235</f>
        <v>18235</v>
      </c>
      <c r="D104" s="21">
        <f>105240</f>
        <v>105240</v>
      </c>
      <c r="E104" s="21">
        <f t="shared" si="9"/>
        <v>102</v>
      </c>
    </row>
    <row r="105">
      <c r="A105" s="21">
        <f>25737</f>
        <v>25737</v>
      </c>
      <c r="B105" s="21">
        <f t="shared" si="12"/>
        <v>0</v>
      </c>
      <c r="C105" s="21">
        <f>18420</f>
        <v>18420</v>
      </c>
      <c r="D105" s="21">
        <f>74174</f>
        <v>74174</v>
      </c>
      <c r="E105" s="21">
        <f>72</f>
        <v>72</v>
      </c>
    </row>
    <row r="106">
      <c r="A106" s="21">
        <f>25937</f>
        <v>25937</v>
      </c>
      <c r="B106" s="21">
        <f t="shared" si="12"/>
        <v>0</v>
      </c>
      <c r="C106" s="21">
        <f>18562</f>
        <v>18562</v>
      </c>
      <c r="D106" s="21">
        <f>73508</f>
        <v>73508</v>
      </c>
      <c r="E106" s="21">
        <f>71</f>
        <v>71</v>
      </c>
    </row>
    <row r="107">
      <c r="A107" s="21">
        <f>26147</f>
        <v>26147</v>
      </c>
      <c r="B107" s="21">
        <f t="shared" si="12"/>
        <v>0</v>
      </c>
      <c r="C107" s="21">
        <f>18752</f>
        <v>18752</v>
      </c>
      <c r="D107" s="21">
        <f>73508</f>
        <v>73508</v>
      </c>
      <c r="E107" s="21">
        <f>71</f>
        <v>71</v>
      </c>
    </row>
    <row r="108">
      <c r="A108" s="21">
        <f>26377</f>
        <v>26377</v>
      </c>
      <c r="B108" s="21">
        <f t="shared" si="12"/>
        <v>0</v>
      </c>
      <c r="C108" s="21">
        <f>18907</f>
        <v>18907</v>
      </c>
      <c r="D108" s="21">
        <f>89088</f>
        <v>89088</v>
      </c>
      <c r="E108" s="21">
        <f>87</f>
        <v>87</v>
      </c>
    </row>
    <row r="109">
      <c r="A109" s="21">
        <f>26622</f>
        <v>26622</v>
      </c>
      <c r="B109" s="21">
        <f t="shared" si="12"/>
        <v>0</v>
      </c>
      <c r="C109" s="21">
        <f>19072</f>
        <v>19072</v>
      </c>
      <c r="D109" s="21">
        <f>89088</f>
        <v>89088</v>
      </c>
      <c r="E109" s="21">
        <f>87</f>
        <v>87</v>
      </c>
    </row>
    <row r="110">
      <c r="A110" s="21">
        <f>26874</f>
        <v>26874</v>
      </c>
      <c r="B110" s="21">
        <f t="shared" si="12"/>
        <v>0</v>
      </c>
      <c r="C110" s="21">
        <f>19255</f>
        <v>19255</v>
      </c>
      <c r="D110" s="21">
        <f>89088</f>
        <v>89088</v>
      </c>
      <c r="E110" s="21">
        <f>87</f>
        <v>87</v>
      </c>
    </row>
    <row r="111">
      <c r="A111" s="21">
        <f>27112</f>
        <v>27112</v>
      </c>
      <c r="B111" s="21">
        <f>2</f>
        <v>2</v>
      </c>
      <c r="C111" s="21">
        <f>19418</f>
        <v>19418</v>
      </c>
      <c r="D111" s="21">
        <f>104636</f>
        <v>104636</v>
      </c>
      <c r="E111" s="21">
        <f t="shared" ref="E111:E122" si="13">102</f>
        <v>102</v>
      </c>
    </row>
    <row r="112">
      <c r="A112" s="21">
        <f>27336</f>
        <v>27336</v>
      </c>
      <c r="B112" s="21">
        <f t="shared" ref="B112:B126" si="14">0</f>
        <v>0</v>
      </c>
      <c r="C112" s="21">
        <f>19584</f>
        <v>19584</v>
      </c>
      <c r="D112" s="21">
        <f>104640</f>
        <v>104640</v>
      </c>
      <c r="E112" s="21">
        <f t="shared" si="13"/>
        <v>102</v>
      </c>
    </row>
    <row r="113">
      <c r="A113" s="21">
        <f>27564</f>
        <v>27564</v>
      </c>
      <c r="B113" s="21">
        <f t="shared" si="14"/>
        <v>0</v>
      </c>
      <c r="C113" s="21">
        <f>19749</f>
        <v>19749</v>
      </c>
      <c r="D113" s="21">
        <f>104640</f>
        <v>104640</v>
      </c>
      <c r="E113" s="21">
        <f t="shared" si="13"/>
        <v>102</v>
      </c>
    </row>
    <row r="114">
      <c r="A114" s="21">
        <f>27788</f>
        <v>27788</v>
      </c>
      <c r="B114" s="21">
        <f t="shared" si="14"/>
        <v>0</v>
      </c>
      <c r="C114" s="21">
        <f>19928</f>
        <v>19928</v>
      </c>
      <c r="D114" s="21">
        <f>104640</f>
        <v>104640</v>
      </c>
      <c r="E114" s="21">
        <f t="shared" si="13"/>
        <v>102</v>
      </c>
    </row>
    <row r="115">
      <c r="A115" s="21">
        <f>28026</f>
        <v>28026</v>
      </c>
      <c r="B115" s="21">
        <f t="shared" si="14"/>
        <v>0</v>
      </c>
      <c r="C115" s="21">
        <f>20078</f>
        <v>20078</v>
      </c>
      <c r="D115" s="21">
        <f>104642</f>
        <v>104642</v>
      </c>
      <c r="E115" s="21">
        <f t="shared" si="13"/>
        <v>102</v>
      </c>
    </row>
    <row r="116">
      <c r="A116" s="21">
        <f>28241</f>
        <v>28241</v>
      </c>
      <c r="B116" s="21">
        <f t="shared" si="14"/>
        <v>0</v>
      </c>
      <c r="C116" s="21">
        <f>20255</f>
        <v>20255</v>
      </c>
      <c r="D116" s="21">
        <f>104642</f>
        <v>104642</v>
      </c>
      <c r="E116" s="21">
        <f t="shared" si="13"/>
        <v>102</v>
      </c>
    </row>
    <row r="117">
      <c r="A117" s="21">
        <f>28469</f>
        <v>28469</v>
      </c>
      <c r="B117" s="21">
        <f t="shared" si="14"/>
        <v>0</v>
      </c>
      <c r="C117" s="21">
        <f>20398</f>
        <v>20398</v>
      </c>
      <c r="D117" s="21">
        <f>104642</f>
        <v>104642</v>
      </c>
      <c r="E117" s="21">
        <f t="shared" si="13"/>
        <v>102</v>
      </c>
    </row>
    <row r="118">
      <c r="A118" s="21">
        <f>28695</f>
        <v>28695</v>
      </c>
      <c r="B118" s="21">
        <f t="shared" si="14"/>
        <v>0</v>
      </c>
      <c r="C118" s="21">
        <f>20545</f>
        <v>20545</v>
      </c>
      <c r="D118" s="21">
        <f>104642</f>
        <v>104642</v>
      </c>
      <c r="E118" s="21">
        <f t="shared" si="13"/>
        <v>102</v>
      </c>
    </row>
    <row r="119">
      <c r="A119" s="21">
        <f>28934</f>
        <v>28934</v>
      </c>
      <c r="B119" s="21">
        <f t="shared" si="14"/>
        <v>0</v>
      </c>
      <c r="C119" s="21">
        <f>20710</f>
        <v>20710</v>
      </c>
      <c r="D119" s="21">
        <f>104642</f>
        <v>104642</v>
      </c>
      <c r="E119" s="21">
        <f t="shared" si="13"/>
        <v>102</v>
      </c>
    </row>
    <row r="120">
      <c r="A120" s="21">
        <f>29171</f>
        <v>29171</v>
      </c>
      <c r="B120" s="21">
        <f t="shared" si="14"/>
        <v>0</v>
      </c>
      <c r="C120" s="21">
        <f>20872</f>
        <v>20872</v>
      </c>
      <c r="D120" s="21">
        <f>104642</f>
        <v>104642</v>
      </c>
      <c r="E120" s="21">
        <f t="shared" si="13"/>
        <v>102</v>
      </c>
    </row>
    <row r="121">
      <c r="A121" s="21">
        <f>29404</f>
        <v>29404</v>
      </c>
      <c r="B121" s="21">
        <f t="shared" si="14"/>
        <v>0</v>
      </c>
      <c r="C121" s="21">
        <f>21040</f>
        <v>21040</v>
      </c>
      <c r="D121" s="21">
        <f>104594</f>
        <v>104594</v>
      </c>
      <c r="E121" s="21">
        <f t="shared" si="13"/>
        <v>102</v>
      </c>
    </row>
    <row r="122">
      <c r="A122" s="21">
        <f>29628</f>
        <v>29628</v>
      </c>
      <c r="B122" s="21">
        <f t="shared" si="14"/>
        <v>0</v>
      </c>
      <c r="C122" s="21">
        <f>21201</f>
        <v>21201</v>
      </c>
      <c r="D122" s="21">
        <f>104652</f>
        <v>104652</v>
      </c>
      <c r="E122" s="21">
        <f t="shared" si="13"/>
        <v>102</v>
      </c>
    </row>
    <row r="123">
      <c r="A123" s="21">
        <f>29858</f>
        <v>29858</v>
      </c>
      <c r="B123" s="21">
        <f t="shared" si="14"/>
        <v>0</v>
      </c>
      <c r="C123" s="21">
        <f>21358</f>
        <v>21358</v>
      </c>
      <c r="D123" s="21">
        <f>89850</f>
        <v>89850</v>
      </c>
      <c r="E123" s="21">
        <f>87</f>
        <v>87</v>
      </c>
    </row>
    <row r="124">
      <c r="A124" s="21">
        <f>30100</f>
        <v>30100</v>
      </c>
      <c r="B124" s="21">
        <f t="shared" si="14"/>
        <v>0</v>
      </c>
      <c r="C124" s="21">
        <f>21548</f>
        <v>21548</v>
      </c>
      <c r="D124" s="21">
        <f>89850</f>
        <v>89850</v>
      </c>
      <c r="E124" s="21">
        <f>87</f>
        <v>87</v>
      </c>
    </row>
    <row r="125">
      <c r="A125" s="21">
        <f>30333</f>
        <v>30333</v>
      </c>
      <c r="B125" s="21">
        <f t="shared" si="14"/>
        <v>0</v>
      </c>
      <c r="C125" s="21">
        <f>21726</f>
        <v>21726</v>
      </c>
      <c r="D125" s="21">
        <f>89854</f>
        <v>89854</v>
      </c>
      <c r="E125" s="21">
        <f>87</f>
        <v>87</v>
      </c>
    </row>
    <row r="126">
      <c r="A126" s="21">
        <f>30568</f>
        <v>30568</v>
      </c>
      <c r="B126" s="21">
        <f t="shared" si="14"/>
        <v>0</v>
      </c>
      <c r="C126" s="21">
        <f>21889</f>
        <v>21889</v>
      </c>
      <c r="D126" s="21">
        <f>89858</f>
        <v>89858</v>
      </c>
      <c r="E126" s="21">
        <f>87</f>
        <v>87</v>
      </c>
    </row>
    <row r="127">
      <c r="A127" s="21">
        <f>30784</f>
        <v>30784</v>
      </c>
      <c r="B127" s="21">
        <f>3</f>
        <v>3</v>
      </c>
      <c r="C127" s="21">
        <f>22060</f>
        <v>22060</v>
      </c>
      <c r="D127" s="21">
        <f>89858</f>
        <v>89858</v>
      </c>
      <c r="E127" s="21">
        <f>87</f>
        <v>87</v>
      </c>
    </row>
    <row r="128">
      <c r="A128" s="21">
        <f>31062</f>
        <v>31062</v>
      </c>
      <c r="B128" s="21">
        <f>5</f>
        <v>5</v>
      </c>
      <c r="C128" s="21">
        <f>22219</f>
        <v>22219</v>
      </c>
      <c r="D128" s="21">
        <f>89858</f>
        <v>89858</v>
      </c>
      <c r="E128" s="21">
        <f>87</f>
        <v>87</v>
      </c>
    </row>
    <row r="129">
      <c r="A129" s="21">
        <f>31320</f>
        <v>31320</v>
      </c>
      <c r="B129" s="21">
        <f>2</f>
        <v>2</v>
      </c>
      <c r="C129" s="21">
        <f>22410</f>
        <v>22410</v>
      </c>
      <c r="D129" s="21">
        <f>105430</f>
        <v>105430</v>
      </c>
      <c r="E129" s="21">
        <f t="shared" ref="E129:E139" si="15">102</f>
        <v>102</v>
      </c>
    </row>
    <row r="130">
      <c r="A130" s="21">
        <f>31557</f>
        <v>31557</v>
      </c>
      <c r="B130" s="21">
        <f>6</f>
        <v>6</v>
      </c>
      <c r="C130" s="21">
        <f>22553</f>
        <v>22553</v>
      </c>
      <c r="D130" s="21">
        <f>105400</f>
        <v>105400</v>
      </c>
      <c r="E130" s="21">
        <f t="shared" si="15"/>
        <v>102</v>
      </c>
    </row>
    <row r="131">
      <c r="A131" s="21">
        <f>31790</f>
        <v>31790</v>
      </c>
      <c r="B131" s="21">
        <f t="shared" ref="B131:B139" si="16">0</f>
        <v>0</v>
      </c>
      <c r="C131" s="21">
        <f>22704</f>
        <v>22704</v>
      </c>
      <c r="D131" s="21">
        <f>105398</f>
        <v>105398</v>
      </c>
      <c r="E131" s="21">
        <f t="shared" si="15"/>
        <v>102</v>
      </c>
    </row>
    <row r="132">
      <c r="A132" s="21">
        <f>32030</f>
        <v>32030</v>
      </c>
      <c r="B132" s="21">
        <f t="shared" si="16"/>
        <v>0</v>
      </c>
      <c r="C132" s="21">
        <f>22872</f>
        <v>22872</v>
      </c>
      <c r="D132" s="21">
        <f t="shared" ref="D132:D139" si="17">105378</f>
        <v>105378</v>
      </c>
      <c r="E132" s="21">
        <f t="shared" si="15"/>
        <v>102</v>
      </c>
    </row>
    <row r="133">
      <c r="A133" s="21">
        <f>32246</f>
        <v>32246</v>
      </c>
      <c r="B133" s="21">
        <f t="shared" si="16"/>
        <v>0</v>
      </c>
      <c r="C133" s="21">
        <f>23005</f>
        <v>23005</v>
      </c>
      <c r="D133" s="21">
        <f t="shared" si="17"/>
        <v>105378</v>
      </c>
      <c r="E133" s="21">
        <f t="shared" si="15"/>
        <v>102</v>
      </c>
    </row>
    <row r="134">
      <c r="A134" s="21">
        <f>32469</f>
        <v>32469</v>
      </c>
      <c r="B134" s="21">
        <f t="shared" si="16"/>
        <v>0</v>
      </c>
      <c r="C134" s="21">
        <f>23174</f>
        <v>23174</v>
      </c>
      <c r="D134" s="21">
        <f t="shared" si="17"/>
        <v>105378</v>
      </c>
      <c r="E134" s="21">
        <f t="shared" si="15"/>
        <v>102</v>
      </c>
    </row>
    <row r="135">
      <c r="A135" s="21">
        <f>32699</f>
        <v>32699</v>
      </c>
      <c r="B135" s="21">
        <f t="shared" si="16"/>
        <v>0</v>
      </c>
      <c r="C135" s="21">
        <f>23321</f>
        <v>23321</v>
      </c>
      <c r="D135" s="21">
        <f t="shared" si="17"/>
        <v>105378</v>
      </c>
      <c r="E135" s="21">
        <f t="shared" si="15"/>
        <v>102</v>
      </c>
    </row>
    <row r="136">
      <c r="A136" s="21">
        <f>32965</f>
        <v>32965</v>
      </c>
      <c r="B136" s="21">
        <f t="shared" si="16"/>
        <v>0</v>
      </c>
      <c r="C136" s="21">
        <f>23481</f>
        <v>23481</v>
      </c>
      <c r="D136" s="21">
        <f t="shared" si="17"/>
        <v>105378</v>
      </c>
      <c r="E136" s="21">
        <f t="shared" si="15"/>
        <v>102</v>
      </c>
    </row>
    <row r="137">
      <c r="A137" s="21">
        <f>33201</f>
        <v>33201</v>
      </c>
      <c r="B137" s="21">
        <f t="shared" si="16"/>
        <v>0</v>
      </c>
      <c r="C137" s="21">
        <f>23632</f>
        <v>23632</v>
      </c>
      <c r="D137" s="21">
        <f t="shared" si="17"/>
        <v>105378</v>
      </c>
      <c r="E137" s="21">
        <f t="shared" si="15"/>
        <v>102</v>
      </c>
    </row>
    <row r="138">
      <c r="A138" s="21">
        <f>33449</f>
        <v>33449</v>
      </c>
      <c r="B138" s="21">
        <f t="shared" si="16"/>
        <v>0</v>
      </c>
      <c r="C138" s="21">
        <f>23802</f>
        <v>23802</v>
      </c>
      <c r="D138" s="21">
        <f t="shared" si="17"/>
        <v>105378</v>
      </c>
      <c r="E138" s="21">
        <f t="shared" si="15"/>
        <v>102</v>
      </c>
    </row>
    <row r="139">
      <c r="A139" s="21">
        <f>33691</f>
        <v>33691</v>
      </c>
      <c r="B139" s="21">
        <f t="shared" si="16"/>
        <v>0</v>
      </c>
      <c r="C139" s="21">
        <f>23941</f>
        <v>23941</v>
      </c>
      <c r="D139" s="21">
        <f t="shared" si="17"/>
        <v>105378</v>
      </c>
      <c r="E139" s="21">
        <f t="shared" si="15"/>
        <v>102</v>
      </c>
    </row>
    <row r="140">
      <c r="A140" s="21">
        <f>33902</f>
        <v>33902</v>
      </c>
      <c r="B140" s="21">
        <f>3</f>
        <v>3</v>
      </c>
      <c r="C140" s="21">
        <f>24123</f>
        <v>24123</v>
      </c>
      <c r="D140" s="21">
        <f>105474</f>
        <v>105474</v>
      </c>
      <c r="E140" s="21">
        <f>103</f>
        <v>103</v>
      </c>
    </row>
    <row r="141">
      <c r="A141" s="21">
        <f>34143</f>
        <v>34143</v>
      </c>
      <c r="B141" s="21">
        <f t="shared" ref="B141:B149" si="18">0</f>
        <v>0</v>
      </c>
      <c r="C141" s="21">
        <f>24315</f>
        <v>24315</v>
      </c>
      <c r="D141" s="21">
        <f>90231</f>
        <v>90231</v>
      </c>
      <c r="E141" s="21">
        <f t="shared" ref="E141:E157" si="19">88</f>
        <v>88</v>
      </c>
    </row>
    <row r="142">
      <c r="A142" s="21">
        <f>34374</f>
        <v>34374</v>
      </c>
      <c r="B142" s="21">
        <f t="shared" si="18"/>
        <v>0</v>
      </c>
      <c r="C142" s="21">
        <f>24464</f>
        <v>24464</v>
      </c>
      <c r="D142" s="21">
        <f t="shared" ref="D142:D157" si="20">90263</f>
        <v>90263</v>
      </c>
      <c r="E142" s="21">
        <f t="shared" si="19"/>
        <v>88</v>
      </c>
    </row>
    <row r="143">
      <c r="A143" s="21">
        <f>34602</f>
        <v>34602</v>
      </c>
      <c r="B143" s="21">
        <f t="shared" si="18"/>
        <v>0</v>
      </c>
      <c r="C143" s="21">
        <f>24676</f>
        <v>24676</v>
      </c>
      <c r="D143" s="21">
        <f t="shared" si="20"/>
        <v>90263</v>
      </c>
      <c r="E143" s="21">
        <f t="shared" si="19"/>
        <v>88</v>
      </c>
    </row>
    <row r="144">
      <c r="A144" s="21">
        <f>34834</f>
        <v>34834</v>
      </c>
      <c r="B144" s="21">
        <f t="shared" si="18"/>
        <v>0</v>
      </c>
      <c r="C144" s="21">
        <f>24850</f>
        <v>24850</v>
      </c>
      <c r="D144" s="21">
        <f t="shared" si="20"/>
        <v>90263</v>
      </c>
      <c r="E144" s="21">
        <f t="shared" si="19"/>
        <v>88</v>
      </c>
    </row>
    <row r="145">
      <c r="A145" s="21">
        <f>35057</f>
        <v>35057</v>
      </c>
      <c r="B145" s="21">
        <f t="shared" si="18"/>
        <v>0</v>
      </c>
      <c r="C145" s="21">
        <f>25019</f>
        <v>25019</v>
      </c>
      <c r="D145" s="21">
        <f t="shared" si="20"/>
        <v>90263</v>
      </c>
      <c r="E145" s="21">
        <f t="shared" si="19"/>
        <v>88</v>
      </c>
    </row>
    <row r="146">
      <c r="A146" s="21">
        <f>35269</f>
        <v>35269</v>
      </c>
      <c r="B146" s="21">
        <f t="shared" si="18"/>
        <v>0</v>
      </c>
      <c r="C146" s="21">
        <f>25181</f>
        <v>25181</v>
      </c>
      <c r="D146" s="21">
        <f t="shared" si="20"/>
        <v>90263</v>
      </c>
      <c r="E146" s="21">
        <f t="shared" si="19"/>
        <v>88</v>
      </c>
    </row>
    <row r="147">
      <c r="A147" s="21">
        <f>35489</f>
        <v>35489</v>
      </c>
      <c r="B147" s="21">
        <f t="shared" si="18"/>
        <v>0</v>
      </c>
      <c r="C147" s="21">
        <f>25350</f>
        <v>25350</v>
      </c>
      <c r="D147" s="21">
        <f t="shared" si="20"/>
        <v>90263</v>
      </c>
      <c r="E147" s="21">
        <f t="shared" si="19"/>
        <v>88</v>
      </c>
    </row>
    <row r="148">
      <c r="A148" s="21">
        <f>35717</f>
        <v>35717</v>
      </c>
      <c r="B148" s="21">
        <f t="shared" si="18"/>
        <v>0</v>
      </c>
      <c r="C148" s="21">
        <f>25513</f>
        <v>25513</v>
      </c>
      <c r="D148" s="21">
        <f t="shared" si="20"/>
        <v>90263</v>
      </c>
      <c r="E148" s="21">
        <f t="shared" si="19"/>
        <v>88</v>
      </c>
    </row>
    <row r="149">
      <c r="A149" s="21">
        <f t="shared" ref="A149:A297" si="21">36013</f>
        <v>36013</v>
      </c>
      <c r="B149" s="21">
        <f t="shared" si="18"/>
        <v>0</v>
      </c>
      <c r="C149" s="21">
        <f>25674</f>
        <v>25674</v>
      </c>
      <c r="D149" s="21">
        <f t="shared" si="20"/>
        <v>90263</v>
      </c>
      <c r="E149" s="21">
        <f t="shared" si="19"/>
        <v>88</v>
      </c>
    </row>
    <row r="150">
      <c r="A150" s="21">
        <f t="shared" si="21"/>
        <v>36013</v>
      </c>
      <c r="B150" s="21" t="s">
        <v>9</v>
      </c>
      <c r="C150" s="21">
        <f>25839</f>
        <v>25839</v>
      </c>
      <c r="D150" s="21">
        <f t="shared" si="20"/>
        <v>90263</v>
      </c>
      <c r="E150" s="21">
        <f t="shared" si="19"/>
        <v>88</v>
      </c>
    </row>
    <row r="151">
      <c r="A151" s="21">
        <f t="shared" si="21"/>
        <v>36013</v>
      </c>
      <c r="B151" s="21" t="s">
        <v>9</v>
      </c>
      <c r="C151" s="21">
        <f>26004</f>
        <v>26004</v>
      </c>
      <c r="D151" s="21">
        <f t="shared" si="20"/>
        <v>90263</v>
      </c>
      <c r="E151" s="21">
        <f t="shared" si="19"/>
        <v>88</v>
      </c>
    </row>
    <row r="152">
      <c r="A152" s="21">
        <f t="shared" si="21"/>
        <v>36013</v>
      </c>
      <c r="B152" s="21" t="s">
        <v>9</v>
      </c>
      <c r="C152" s="21">
        <f>26147</f>
        <v>26147</v>
      </c>
      <c r="D152" s="21">
        <f t="shared" si="20"/>
        <v>90263</v>
      </c>
      <c r="E152" s="21">
        <f t="shared" si="19"/>
        <v>88</v>
      </c>
    </row>
    <row r="153">
      <c r="A153" s="21">
        <f t="shared" si="21"/>
        <v>36013</v>
      </c>
      <c r="B153" s="21" t="s">
        <v>9</v>
      </c>
      <c r="C153" s="21">
        <f>26311</f>
        <v>26311</v>
      </c>
      <c r="D153" s="21">
        <f t="shared" si="20"/>
        <v>90263</v>
      </c>
      <c r="E153" s="21">
        <f t="shared" si="19"/>
        <v>88</v>
      </c>
    </row>
    <row r="154">
      <c r="A154" s="21">
        <f t="shared" si="21"/>
        <v>36013</v>
      </c>
      <c r="B154" s="21" t="s">
        <v>9</v>
      </c>
      <c r="C154" s="21">
        <f>26476</f>
        <v>26476</v>
      </c>
      <c r="D154" s="21">
        <f t="shared" si="20"/>
        <v>90263</v>
      </c>
      <c r="E154" s="21">
        <f t="shared" si="19"/>
        <v>88</v>
      </c>
    </row>
    <row r="155">
      <c r="A155" s="21">
        <f t="shared" si="21"/>
        <v>36013</v>
      </c>
      <c r="B155" s="21" t="s">
        <v>9</v>
      </c>
      <c r="C155" s="21">
        <f>26642</f>
        <v>26642</v>
      </c>
      <c r="D155" s="21">
        <f t="shared" si="20"/>
        <v>90263</v>
      </c>
      <c r="E155" s="21">
        <f t="shared" si="19"/>
        <v>88</v>
      </c>
    </row>
    <row r="156">
      <c r="A156" s="21">
        <f t="shared" si="21"/>
        <v>36013</v>
      </c>
      <c r="B156" s="21" t="s">
        <v>9</v>
      </c>
      <c r="C156" s="21">
        <f>26799</f>
        <v>26799</v>
      </c>
      <c r="D156" s="21">
        <f t="shared" si="20"/>
        <v>90263</v>
      </c>
      <c r="E156" s="21">
        <f t="shared" si="19"/>
        <v>88</v>
      </c>
    </row>
    <row r="157">
      <c r="A157" s="21">
        <f t="shared" si="21"/>
        <v>36013</v>
      </c>
      <c r="B157" s="21" t="s">
        <v>9</v>
      </c>
      <c r="C157" s="21">
        <f>26959</f>
        <v>26959</v>
      </c>
      <c r="D157" s="21">
        <f t="shared" si="20"/>
        <v>90263</v>
      </c>
      <c r="E157" s="21">
        <f t="shared" si="19"/>
        <v>88</v>
      </c>
    </row>
    <row r="158">
      <c r="A158" s="21">
        <f t="shared" si="21"/>
        <v>36013</v>
      </c>
      <c r="B158" s="21" t="s">
        <v>9</v>
      </c>
      <c r="C158" s="21">
        <f>27136</f>
        <v>27136</v>
      </c>
      <c r="D158" s="21">
        <f>105819</f>
        <v>105819</v>
      </c>
      <c r="E158" s="21">
        <f t="shared" ref="E158:E193" si="22">103</f>
        <v>103</v>
      </c>
    </row>
    <row r="159">
      <c r="A159" s="21">
        <f t="shared" si="21"/>
        <v>36013</v>
      </c>
      <c r="B159" s="21" t="s">
        <v>9</v>
      </c>
      <c r="C159" s="21">
        <f>27276</f>
        <v>27276</v>
      </c>
      <c r="D159" s="21">
        <f t="shared" ref="D159:D175" si="23">105837</f>
        <v>105837</v>
      </c>
      <c r="E159" s="21">
        <f t="shared" si="22"/>
        <v>103</v>
      </c>
    </row>
    <row r="160">
      <c r="A160" s="21">
        <f t="shared" si="21"/>
        <v>36013</v>
      </c>
      <c r="B160" s="21" t="s">
        <v>9</v>
      </c>
      <c r="C160" s="21">
        <f>27445</f>
        <v>27445</v>
      </c>
      <c r="D160" s="21">
        <f t="shared" si="23"/>
        <v>105837</v>
      </c>
      <c r="E160" s="21">
        <f t="shared" si="22"/>
        <v>103</v>
      </c>
    </row>
    <row r="161">
      <c r="A161" s="21">
        <f t="shared" si="21"/>
        <v>36013</v>
      </c>
      <c r="B161" s="21" t="s">
        <v>9</v>
      </c>
      <c r="C161" s="21">
        <f>27630</f>
        <v>27630</v>
      </c>
      <c r="D161" s="21">
        <f t="shared" si="23"/>
        <v>105837</v>
      </c>
      <c r="E161" s="21">
        <f t="shared" si="22"/>
        <v>103</v>
      </c>
    </row>
    <row r="162">
      <c r="A162" s="21">
        <f t="shared" si="21"/>
        <v>36013</v>
      </c>
      <c r="B162" s="21" t="s">
        <v>9</v>
      </c>
      <c r="C162" s="21">
        <f>27772</f>
        <v>27772</v>
      </c>
      <c r="D162" s="21">
        <f t="shared" si="23"/>
        <v>105837</v>
      </c>
      <c r="E162" s="21">
        <f t="shared" si="22"/>
        <v>103</v>
      </c>
    </row>
    <row r="163">
      <c r="A163" s="21">
        <f t="shared" si="21"/>
        <v>36013</v>
      </c>
      <c r="B163" s="21" t="s">
        <v>9</v>
      </c>
      <c r="C163" s="21">
        <f>27944</f>
        <v>27944</v>
      </c>
      <c r="D163" s="21">
        <f t="shared" si="23"/>
        <v>105837</v>
      </c>
      <c r="E163" s="21">
        <f t="shared" si="22"/>
        <v>103</v>
      </c>
    </row>
    <row r="164">
      <c r="A164" s="21">
        <f t="shared" si="21"/>
        <v>36013</v>
      </c>
      <c r="B164" s="21" t="s">
        <v>9</v>
      </c>
      <c r="C164" s="21">
        <f>28092</f>
        <v>28092</v>
      </c>
      <c r="D164" s="21">
        <f t="shared" si="23"/>
        <v>105837</v>
      </c>
      <c r="E164" s="21">
        <f t="shared" si="22"/>
        <v>103</v>
      </c>
    </row>
    <row r="165">
      <c r="A165" s="21">
        <f t="shared" si="21"/>
        <v>36013</v>
      </c>
      <c r="B165" s="21" t="s">
        <v>9</v>
      </c>
      <c r="C165" s="21">
        <f>28265</f>
        <v>28265</v>
      </c>
      <c r="D165" s="21">
        <f t="shared" si="23"/>
        <v>105837</v>
      </c>
      <c r="E165" s="21">
        <f t="shared" si="22"/>
        <v>103</v>
      </c>
    </row>
    <row r="166">
      <c r="A166" s="21">
        <f t="shared" si="21"/>
        <v>36013</v>
      </c>
      <c r="B166" s="21" t="s">
        <v>9</v>
      </c>
      <c r="C166" s="21">
        <f>28444</f>
        <v>28444</v>
      </c>
      <c r="D166" s="21">
        <f t="shared" si="23"/>
        <v>105837</v>
      </c>
      <c r="E166" s="21">
        <f t="shared" si="22"/>
        <v>103</v>
      </c>
    </row>
    <row r="167">
      <c r="A167" s="21">
        <f t="shared" si="21"/>
        <v>36013</v>
      </c>
      <c r="B167" s="21" t="s">
        <v>9</v>
      </c>
      <c r="C167" s="21">
        <f>28612</f>
        <v>28612</v>
      </c>
      <c r="D167" s="21">
        <f t="shared" si="23"/>
        <v>105837</v>
      </c>
      <c r="E167" s="21">
        <f t="shared" si="22"/>
        <v>103</v>
      </c>
    </row>
    <row r="168">
      <c r="A168" s="21">
        <f t="shared" si="21"/>
        <v>36013</v>
      </c>
      <c r="B168" s="21" t="s">
        <v>9</v>
      </c>
      <c r="C168" s="21">
        <f>28786</f>
        <v>28786</v>
      </c>
      <c r="D168" s="21">
        <f t="shared" si="23"/>
        <v>105837</v>
      </c>
      <c r="E168" s="21">
        <f t="shared" si="22"/>
        <v>103</v>
      </c>
    </row>
    <row r="169">
      <c r="A169" s="21">
        <f t="shared" si="21"/>
        <v>36013</v>
      </c>
      <c r="B169" s="21" t="s">
        <v>9</v>
      </c>
      <c r="C169" s="21">
        <f>28926</f>
        <v>28926</v>
      </c>
      <c r="D169" s="21">
        <f t="shared" si="23"/>
        <v>105837</v>
      </c>
      <c r="E169" s="21">
        <f t="shared" si="22"/>
        <v>103</v>
      </c>
    </row>
    <row r="170">
      <c r="A170" s="21">
        <f t="shared" si="21"/>
        <v>36013</v>
      </c>
      <c r="B170" s="21" t="s">
        <v>9</v>
      </c>
      <c r="C170" s="21">
        <f>29099</f>
        <v>29099</v>
      </c>
      <c r="D170" s="21">
        <f t="shared" si="23"/>
        <v>105837</v>
      </c>
      <c r="E170" s="21">
        <f t="shared" si="22"/>
        <v>103</v>
      </c>
    </row>
    <row r="171">
      <c r="A171" s="21">
        <f t="shared" si="21"/>
        <v>36013</v>
      </c>
      <c r="B171" s="21" t="s">
        <v>9</v>
      </c>
      <c r="C171" s="21">
        <f>29270</f>
        <v>29270</v>
      </c>
      <c r="D171" s="21">
        <f t="shared" si="23"/>
        <v>105837</v>
      </c>
      <c r="E171" s="21">
        <f t="shared" si="22"/>
        <v>103</v>
      </c>
    </row>
    <row r="172">
      <c r="A172" s="21">
        <f t="shared" si="21"/>
        <v>36013</v>
      </c>
      <c r="B172" s="21" t="s">
        <v>9</v>
      </c>
      <c r="C172" s="21">
        <f>29447</f>
        <v>29447</v>
      </c>
      <c r="D172" s="21">
        <f t="shared" si="23"/>
        <v>105837</v>
      </c>
      <c r="E172" s="21">
        <f t="shared" si="22"/>
        <v>103</v>
      </c>
    </row>
    <row r="173">
      <c r="A173" s="21">
        <f t="shared" si="21"/>
        <v>36013</v>
      </c>
      <c r="B173" s="21" t="s">
        <v>9</v>
      </c>
      <c r="C173" s="21">
        <f>29604</f>
        <v>29604</v>
      </c>
      <c r="D173" s="21">
        <f t="shared" si="23"/>
        <v>105837</v>
      </c>
      <c r="E173" s="21">
        <f t="shared" si="22"/>
        <v>103</v>
      </c>
    </row>
    <row r="174">
      <c r="A174" s="21">
        <f t="shared" si="21"/>
        <v>36013</v>
      </c>
      <c r="B174" s="21" t="s">
        <v>9</v>
      </c>
      <c r="C174" s="21">
        <f>29757</f>
        <v>29757</v>
      </c>
      <c r="D174" s="21">
        <f t="shared" si="23"/>
        <v>105837</v>
      </c>
      <c r="E174" s="21">
        <f t="shared" si="22"/>
        <v>103</v>
      </c>
    </row>
    <row r="175">
      <c r="A175" s="21">
        <f t="shared" si="21"/>
        <v>36013</v>
      </c>
      <c r="B175" s="21" t="s">
        <v>9</v>
      </c>
      <c r="C175" s="21">
        <f>29932</f>
        <v>29932</v>
      </c>
      <c r="D175" s="21">
        <f t="shared" si="23"/>
        <v>105837</v>
      </c>
      <c r="E175" s="21">
        <f t="shared" si="22"/>
        <v>103</v>
      </c>
    </row>
    <row r="176">
      <c r="A176" s="21">
        <f t="shared" si="21"/>
        <v>36013</v>
      </c>
      <c r="B176" s="21" t="s">
        <v>9</v>
      </c>
      <c r="C176" s="21">
        <f>30081</f>
        <v>30081</v>
      </c>
      <c r="D176" s="21">
        <f>105841</f>
        <v>105841</v>
      </c>
      <c r="E176" s="21">
        <f t="shared" si="22"/>
        <v>103</v>
      </c>
    </row>
    <row r="177">
      <c r="A177" s="21">
        <f t="shared" si="21"/>
        <v>36013</v>
      </c>
      <c r="B177" s="21" t="s">
        <v>9</v>
      </c>
      <c r="C177" s="21">
        <f>30251</f>
        <v>30251</v>
      </c>
      <c r="D177" s="21">
        <f>105686</f>
        <v>105686</v>
      </c>
      <c r="E177" s="21">
        <f t="shared" si="22"/>
        <v>103</v>
      </c>
    </row>
    <row r="178">
      <c r="A178" s="21">
        <f t="shared" si="21"/>
        <v>36013</v>
      </c>
      <c r="B178" s="21" t="s">
        <v>9</v>
      </c>
      <c r="C178" s="21">
        <f>30395</f>
        <v>30395</v>
      </c>
      <c r="D178" s="21">
        <f>105686</f>
        <v>105686</v>
      </c>
      <c r="E178" s="21">
        <f t="shared" si="22"/>
        <v>103</v>
      </c>
    </row>
    <row r="179">
      <c r="A179" s="21">
        <f t="shared" si="21"/>
        <v>36013</v>
      </c>
      <c r="B179" s="21" t="s">
        <v>9</v>
      </c>
      <c r="C179" s="21">
        <f>30564</f>
        <v>30564</v>
      </c>
      <c r="D179" s="21">
        <f>105686</f>
        <v>105686</v>
      </c>
      <c r="E179" s="21">
        <f t="shared" si="22"/>
        <v>103</v>
      </c>
    </row>
    <row r="180">
      <c r="A180" s="21">
        <f t="shared" si="21"/>
        <v>36013</v>
      </c>
      <c r="B180" s="21" t="s">
        <v>9</v>
      </c>
      <c r="C180" s="21">
        <f>30724</f>
        <v>30724</v>
      </c>
      <c r="D180" s="21">
        <f>105690</f>
        <v>105690</v>
      </c>
      <c r="E180" s="21">
        <f t="shared" si="22"/>
        <v>103</v>
      </c>
    </row>
    <row r="181">
      <c r="A181" s="21">
        <f t="shared" si="21"/>
        <v>36013</v>
      </c>
      <c r="B181" s="21" t="s">
        <v>9</v>
      </c>
      <c r="C181" s="21">
        <f>30899</f>
        <v>30899</v>
      </c>
      <c r="D181" s="21">
        <f>105694</f>
        <v>105694</v>
      </c>
      <c r="E181" s="21">
        <f t="shared" si="22"/>
        <v>103</v>
      </c>
    </row>
    <row r="182">
      <c r="A182" s="21">
        <f t="shared" si="21"/>
        <v>36013</v>
      </c>
      <c r="B182" s="21" t="s">
        <v>9</v>
      </c>
      <c r="C182" s="21">
        <f>31053</f>
        <v>31053</v>
      </c>
      <c r="D182" s="21">
        <f>105704</f>
        <v>105704</v>
      </c>
      <c r="E182" s="21">
        <f t="shared" si="22"/>
        <v>103</v>
      </c>
    </row>
    <row r="183">
      <c r="A183" s="21">
        <f t="shared" si="21"/>
        <v>36013</v>
      </c>
      <c r="B183" s="21" t="s">
        <v>9</v>
      </c>
      <c r="C183" s="21">
        <f>31213</f>
        <v>31213</v>
      </c>
      <c r="D183" s="21">
        <f>105718</f>
        <v>105718</v>
      </c>
      <c r="E183" s="21">
        <f t="shared" si="22"/>
        <v>103</v>
      </c>
    </row>
    <row r="184">
      <c r="A184" s="21">
        <f t="shared" si="21"/>
        <v>36013</v>
      </c>
      <c r="B184" s="21" t="s">
        <v>9</v>
      </c>
      <c r="C184" s="21">
        <f>31386</f>
        <v>31386</v>
      </c>
      <c r="D184" s="21">
        <f>105726</f>
        <v>105726</v>
      </c>
      <c r="E184" s="21">
        <f t="shared" si="22"/>
        <v>103</v>
      </c>
    </row>
    <row r="185">
      <c r="A185" s="21">
        <f t="shared" si="21"/>
        <v>36013</v>
      </c>
      <c r="B185" s="21" t="s">
        <v>9</v>
      </c>
      <c r="C185" s="21">
        <f>31583</f>
        <v>31583</v>
      </c>
      <c r="D185" s="21">
        <f>105732</f>
        <v>105732</v>
      </c>
      <c r="E185" s="21">
        <f t="shared" si="22"/>
        <v>103</v>
      </c>
    </row>
    <row r="186">
      <c r="A186" s="21">
        <f t="shared" si="21"/>
        <v>36013</v>
      </c>
      <c r="B186" s="21" t="s">
        <v>9</v>
      </c>
      <c r="C186" s="21">
        <f>31727</f>
        <v>31727</v>
      </c>
      <c r="D186" s="21">
        <f>105736</f>
        <v>105736</v>
      </c>
      <c r="E186" s="21">
        <f t="shared" si="22"/>
        <v>103</v>
      </c>
    </row>
    <row r="187">
      <c r="A187" s="21">
        <f t="shared" si="21"/>
        <v>36013</v>
      </c>
      <c r="B187" s="21" t="s">
        <v>9</v>
      </c>
      <c r="C187" s="21">
        <f>31901</f>
        <v>31901</v>
      </c>
      <c r="D187" s="21">
        <f>105736</f>
        <v>105736</v>
      </c>
      <c r="E187" s="21">
        <f t="shared" si="22"/>
        <v>103</v>
      </c>
    </row>
    <row r="188">
      <c r="A188" s="21">
        <f t="shared" si="21"/>
        <v>36013</v>
      </c>
      <c r="B188" s="21" t="s">
        <v>9</v>
      </c>
      <c r="C188" s="21">
        <f>32047</f>
        <v>32047</v>
      </c>
      <c r="D188" s="21">
        <f>105736</f>
        <v>105736</v>
      </c>
      <c r="E188" s="21">
        <f t="shared" si="22"/>
        <v>103</v>
      </c>
    </row>
    <row r="189">
      <c r="A189" s="21">
        <f t="shared" si="21"/>
        <v>36013</v>
      </c>
      <c r="B189" s="21" t="s">
        <v>9</v>
      </c>
      <c r="C189" s="21">
        <f>32212</f>
        <v>32212</v>
      </c>
      <c r="D189" s="21">
        <f>105736</f>
        <v>105736</v>
      </c>
      <c r="E189" s="21">
        <f t="shared" si="22"/>
        <v>103</v>
      </c>
    </row>
    <row r="190">
      <c r="A190" s="21">
        <f t="shared" si="21"/>
        <v>36013</v>
      </c>
      <c r="B190" s="21" t="s">
        <v>9</v>
      </c>
      <c r="C190" s="21">
        <f>32349</f>
        <v>32349</v>
      </c>
      <c r="D190" s="21">
        <f>105736</f>
        <v>105736</v>
      </c>
      <c r="E190" s="21">
        <f t="shared" si="22"/>
        <v>103</v>
      </c>
    </row>
    <row r="191">
      <c r="A191" s="21">
        <f t="shared" si="21"/>
        <v>36013</v>
      </c>
      <c r="B191" s="21" t="s">
        <v>9</v>
      </c>
      <c r="C191" s="21">
        <f>32502</f>
        <v>32502</v>
      </c>
      <c r="D191" s="21">
        <f>105736</f>
        <v>105736</v>
      </c>
      <c r="E191" s="21">
        <f t="shared" si="22"/>
        <v>103</v>
      </c>
    </row>
    <row r="192">
      <c r="A192" s="21">
        <f t="shared" si="21"/>
        <v>36013</v>
      </c>
      <c r="B192" s="21" t="s">
        <v>9</v>
      </c>
      <c r="C192" s="21">
        <f>32653</f>
        <v>32653</v>
      </c>
      <c r="D192" s="21">
        <f>105760</f>
        <v>105760</v>
      </c>
      <c r="E192" s="21">
        <f t="shared" si="22"/>
        <v>103</v>
      </c>
    </row>
    <row r="193">
      <c r="A193" s="21">
        <f t="shared" si="21"/>
        <v>36013</v>
      </c>
      <c r="B193" s="21" t="s">
        <v>9</v>
      </c>
      <c r="C193" s="21">
        <f>32839</f>
        <v>32839</v>
      </c>
      <c r="D193" s="21">
        <f>105738</f>
        <v>105738</v>
      </c>
      <c r="E193" s="21">
        <f t="shared" si="22"/>
        <v>103</v>
      </c>
    </row>
    <row r="194">
      <c r="A194" s="21">
        <f t="shared" si="21"/>
        <v>36013</v>
      </c>
      <c r="B194" s="21" t="s">
        <v>9</v>
      </c>
      <c r="C194" s="21">
        <f>33009</f>
        <v>33009</v>
      </c>
      <c r="D194" s="21">
        <f>74626</f>
        <v>74626</v>
      </c>
      <c r="E194" s="21">
        <f>72</f>
        <v>72</v>
      </c>
    </row>
    <row r="195">
      <c r="A195" s="21">
        <f t="shared" si="21"/>
        <v>36013</v>
      </c>
      <c r="B195" s="21" t="s">
        <v>9</v>
      </c>
      <c r="C195" s="21">
        <f>33189</f>
        <v>33189</v>
      </c>
      <c r="D195" s="21">
        <f>74626</f>
        <v>74626</v>
      </c>
      <c r="E195" s="21">
        <f>72</f>
        <v>72</v>
      </c>
    </row>
    <row r="196">
      <c r="A196" s="21">
        <f t="shared" si="21"/>
        <v>36013</v>
      </c>
      <c r="B196" s="21" t="s">
        <v>9</v>
      </c>
      <c r="C196" s="21">
        <f>33378</f>
        <v>33378</v>
      </c>
      <c r="D196" s="21">
        <f>90198</f>
        <v>90198</v>
      </c>
      <c r="E196" s="21">
        <f>88</f>
        <v>88</v>
      </c>
    </row>
    <row r="197">
      <c r="A197" s="21">
        <f t="shared" si="21"/>
        <v>36013</v>
      </c>
      <c r="B197" s="21" t="s">
        <v>9</v>
      </c>
      <c r="C197" s="21">
        <f>33513</f>
        <v>33513</v>
      </c>
      <c r="D197" s="21">
        <f>90214</f>
        <v>90214</v>
      </c>
      <c r="E197" s="21">
        <f>88</f>
        <v>88</v>
      </c>
    </row>
    <row r="198">
      <c r="A198" s="21">
        <f t="shared" si="21"/>
        <v>36013</v>
      </c>
      <c r="B198" s="21" t="s">
        <v>9</v>
      </c>
      <c r="C198" s="21">
        <f>33659</f>
        <v>33659</v>
      </c>
      <c r="D198" s="21">
        <f>90214</f>
        <v>90214</v>
      </c>
      <c r="E198" s="21">
        <f>88</f>
        <v>88</v>
      </c>
    </row>
    <row r="199">
      <c r="A199" s="21">
        <f t="shared" si="21"/>
        <v>36013</v>
      </c>
      <c r="B199" s="21" t="s">
        <v>9</v>
      </c>
      <c r="C199" s="21">
        <f>33803</f>
        <v>33803</v>
      </c>
      <c r="D199" s="21">
        <f>90214</f>
        <v>90214</v>
      </c>
      <c r="E199" s="21">
        <f>88</f>
        <v>88</v>
      </c>
    </row>
    <row r="200">
      <c r="A200" s="21">
        <f t="shared" si="21"/>
        <v>36013</v>
      </c>
      <c r="B200" s="21" t="s">
        <v>9</v>
      </c>
      <c r="C200" s="21">
        <f>33960</f>
        <v>33960</v>
      </c>
      <c r="D200" s="21">
        <f t="shared" ref="D200:D209" si="24">105782</f>
        <v>105782</v>
      </c>
      <c r="E200" s="21">
        <f t="shared" ref="E200:E212" si="25">103</f>
        <v>103</v>
      </c>
    </row>
    <row r="201">
      <c r="A201" s="21">
        <f t="shared" si="21"/>
        <v>36013</v>
      </c>
      <c r="B201" s="21" t="s">
        <v>9</v>
      </c>
      <c r="C201" s="21">
        <f>34097</f>
        <v>34097</v>
      </c>
      <c r="D201" s="21">
        <f t="shared" si="24"/>
        <v>105782</v>
      </c>
      <c r="E201" s="21">
        <f t="shared" si="25"/>
        <v>103</v>
      </c>
    </row>
    <row r="202">
      <c r="A202" s="21">
        <f t="shared" si="21"/>
        <v>36013</v>
      </c>
      <c r="B202" s="21" t="s">
        <v>9</v>
      </c>
      <c r="C202" s="21">
        <f>34277</f>
        <v>34277</v>
      </c>
      <c r="D202" s="21">
        <f t="shared" si="24"/>
        <v>105782</v>
      </c>
      <c r="E202" s="21">
        <f t="shared" si="25"/>
        <v>103</v>
      </c>
    </row>
    <row r="203">
      <c r="A203" s="21">
        <f t="shared" si="21"/>
        <v>36013</v>
      </c>
      <c r="B203" s="21" t="s">
        <v>9</v>
      </c>
      <c r="C203" s="21">
        <f>34456</f>
        <v>34456</v>
      </c>
      <c r="D203" s="21">
        <f t="shared" si="24"/>
        <v>105782</v>
      </c>
      <c r="E203" s="21">
        <f t="shared" si="25"/>
        <v>103</v>
      </c>
    </row>
    <row r="204">
      <c r="A204" s="21">
        <f t="shared" si="21"/>
        <v>36013</v>
      </c>
      <c r="B204" s="21" t="s">
        <v>9</v>
      </c>
      <c r="C204" s="21">
        <f>34620</f>
        <v>34620</v>
      </c>
      <c r="D204" s="21">
        <f t="shared" si="24"/>
        <v>105782</v>
      </c>
      <c r="E204" s="21">
        <f t="shared" si="25"/>
        <v>103</v>
      </c>
    </row>
    <row r="205">
      <c r="A205" s="21">
        <f t="shared" si="21"/>
        <v>36013</v>
      </c>
      <c r="B205" s="21" t="s">
        <v>9</v>
      </c>
      <c r="C205" s="21">
        <f>34778</f>
        <v>34778</v>
      </c>
      <c r="D205" s="21">
        <f t="shared" si="24"/>
        <v>105782</v>
      </c>
      <c r="E205" s="21">
        <f t="shared" si="25"/>
        <v>103</v>
      </c>
    </row>
    <row r="206">
      <c r="A206" s="21">
        <f t="shared" si="21"/>
        <v>36013</v>
      </c>
      <c r="B206" s="21" t="s">
        <v>9</v>
      </c>
      <c r="C206" s="21">
        <f>34928</f>
        <v>34928</v>
      </c>
      <c r="D206" s="21">
        <f t="shared" si="24"/>
        <v>105782</v>
      </c>
      <c r="E206" s="21">
        <f t="shared" si="25"/>
        <v>103</v>
      </c>
    </row>
    <row r="207">
      <c r="A207" s="21">
        <f t="shared" si="21"/>
        <v>36013</v>
      </c>
      <c r="B207" s="21" t="s">
        <v>9</v>
      </c>
      <c r="C207" s="21">
        <f>35095</f>
        <v>35095</v>
      </c>
      <c r="D207" s="21">
        <f t="shared" si="24"/>
        <v>105782</v>
      </c>
      <c r="E207" s="21">
        <f t="shared" si="25"/>
        <v>103</v>
      </c>
    </row>
    <row r="208">
      <c r="A208" s="21">
        <f t="shared" si="21"/>
        <v>36013</v>
      </c>
      <c r="B208" s="21" t="s">
        <v>9</v>
      </c>
      <c r="C208" s="21">
        <f>35261</f>
        <v>35261</v>
      </c>
      <c r="D208" s="21">
        <f t="shared" si="24"/>
        <v>105782</v>
      </c>
      <c r="E208" s="21">
        <f t="shared" si="25"/>
        <v>103</v>
      </c>
    </row>
    <row r="209">
      <c r="A209" s="21">
        <f t="shared" si="21"/>
        <v>36013</v>
      </c>
      <c r="B209" s="21" t="s">
        <v>9</v>
      </c>
      <c r="C209" s="21">
        <f>35434</f>
        <v>35434</v>
      </c>
      <c r="D209" s="21">
        <f t="shared" si="24"/>
        <v>105782</v>
      </c>
      <c r="E209" s="21">
        <f t="shared" si="25"/>
        <v>103</v>
      </c>
    </row>
    <row r="210">
      <c r="A210" s="21">
        <f t="shared" si="21"/>
        <v>36013</v>
      </c>
      <c r="B210" s="21" t="s">
        <v>9</v>
      </c>
      <c r="C210" s="21">
        <f>35605</f>
        <v>35605</v>
      </c>
      <c r="D210" s="21">
        <f>105784</f>
        <v>105784</v>
      </c>
      <c r="E210" s="21">
        <f t="shared" si="25"/>
        <v>103</v>
      </c>
    </row>
    <row r="211">
      <c r="A211" s="21">
        <f t="shared" si="21"/>
        <v>36013</v>
      </c>
      <c r="B211" s="21" t="s">
        <v>9</v>
      </c>
      <c r="C211" s="21">
        <f>35771</f>
        <v>35771</v>
      </c>
      <c r="D211" s="21">
        <f>105784</f>
        <v>105784</v>
      </c>
      <c r="E211" s="21">
        <f t="shared" si="25"/>
        <v>103</v>
      </c>
    </row>
    <row r="212">
      <c r="A212" s="21">
        <f t="shared" si="21"/>
        <v>36013</v>
      </c>
      <c r="B212" s="21" t="s">
        <v>9</v>
      </c>
      <c r="C212" s="21">
        <f>36013</f>
        <v>36013</v>
      </c>
      <c r="D212" s="21">
        <f>105784</f>
        <v>105784</v>
      </c>
      <c r="E212" s="21">
        <f t="shared" si="25"/>
        <v>103</v>
      </c>
    </row>
    <row r="213">
      <c r="A213" s="21">
        <f t="shared" si="21"/>
        <v>36013</v>
      </c>
      <c r="B213" s="21" t="s">
        <v>9</v>
      </c>
    </row>
    <row r="214">
      <c r="A214" s="21">
        <f t="shared" si="21"/>
        <v>36013</v>
      </c>
      <c r="B214" s="21" t="s">
        <v>9</v>
      </c>
    </row>
    <row r="215">
      <c r="A215" s="21">
        <f t="shared" si="21"/>
        <v>36013</v>
      </c>
      <c r="B215" s="21" t="s">
        <v>9</v>
      </c>
    </row>
    <row r="216">
      <c r="A216" s="21">
        <f t="shared" si="21"/>
        <v>36013</v>
      </c>
      <c r="B216" s="21" t="s">
        <v>9</v>
      </c>
    </row>
    <row r="217">
      <c r="A217" s="21">
        <f t="shared" si="21"/>
        <v>36013</v>
      </c>
      <c r="B217" s="21" t="s">
        <v>9</v>
      </c>
    </row>
    <row r="218">
      <c r="A218" s="21">
        <f t="shared" si="21"/>
        <v>36013</v>
      </c>
      <c r="B218" s="21" t="s">
        <v>9</v>
      </c>
    </row>
    <row r="219">
      <c r="A219" s="21">
        <f t="shared" si="21"/>
        <v>36013</v>
      </c>
      <c r="B219" s="21" t="s">
        <v>9</v>
      </c>
    </row>
    <row r="220">
      <c r="A220" s="21">
        <f t="shared" si="21"/>
        <v>36013</v>
      </c>
      <c r="B220" s="21" t="s">
        <v>9</v>
      </c>
    </row>
    <row r="221">
      <c r="A221" s="21">
        <f t="shared" si="21"/>
        <v>36013</v>
      </c>
      <c r="B221" s="21" t="s">
        <v>9</v>
      </c>
    </row>
    <row r="222">
      <c r="A222" s="21">
        <f t="shared" si="21"/>
        <v>36013</v>
      </c>
      <c r="B222" s="21" t="s">
        <v>9</v>
      </c>
    </row>
    <row r="223">
      <c r="A223" s="21">
        <f t="shared" si="21"/>
        <v>36013</v>
      </c>
      <c r="B223" s="21" t="s">
        <v>9</v>
      </c>
    </row>
    <row r="224">
      <c r="A224" s="21">
        <f t="shared" si="21"/>
        <v>36013</v>
      </c>
      <c r="B224" s="21" t="s">
        <v>9</v>
      </c>
    </row>
    <row r="225">
      <c r="A225" s="21">
        <f t="shared" si="21"/>
        <v>36013</v>
      </c>
      <c r="B225" s="21" t="s">
        <v>9</v>
      </c>
    </row>
    <row r="226">
      <c r="A226" s="21">
        <f t="shared" si="21"/>
        <v>36013</v>
      </c>
      <c r="B226" s="21" t="s">
        <v>9</v>
      </c>
    </row>
    <row r="227">
      <c r="A227" s="21">
        <f t="shared" si="21"/>
        <v>36013</v>
      </c>
      <c r="B227" s="21" t="s">
        <v>9</v>
      </c>
    </row>
    <row r="228">
      <c r="A228" s="21">
        <f t="shared" si="21"/>
        <v>36013</v>
      </c>
      <c r="B228" s="21" t="s">
        <v>9</v>
      </c>
    </row>
    <row r="229">
      <c r="A229" s="21">
        <f t="shared" si="21"/>
        <v>36013</v>
      </c>
      <c r="B229" s="21" t="s">
        <v>9</v>
      </c>
    </row>
    <row r="230">
      <c r="A230" s="21">
        <f t="shared" si="21"/>
        <v>36013</v>
      </c>
      <c r="B230" s="21" t="s">
        <v>9</v>
      </c>
    </row>
    <row r="231">
      <c r="A231" s="21">
        <f t="shared" si="21"/>
        <v>36013</v>
      </c>
      <c r="B231" s="21" t="s">
        <v>9</v>
      </c>
    </row>
    <row r="232">
      <c r="A232" s="21">
        <f t="shared" si="21"/>
        <v>36013</v>
      </c>
      <c r="B232" s="21" t="s">
        <v>9</v>
      </c>
    </row>
    <row r="233">
      <c r="A233" s="21">
        <f t="shared" si="21"/>
        <v>36013</v>
      </c>
      <c r="B233" s="21" t="s">
        <v>9</v>
      </c>
    </row>
    <row r="234">
      <c r="A234" s="21">
        <f t="shared" si="21"/>
        <v>36013</v>
      </c>
      <c r="B234" s="21" t="s">
        <v>9</v>
      </c>
    </row>
    <row r="235">
      <c r="A235" s="21">
        <f t="shared" si="21"/>
        <v>36013</v>
      </c>
      <c r="B235" s="21" t="s">
        <v>9</v>
      </c>
    </row>
    <row r="236">
      <c r="A236" s="21">
        <f t="shared" si="21"/>
        <v>36013</v>
      </c>
      <c r="B236" s="21" t="s">
        <v>9</v>
      </c>
    </row>
    <row r="237">
      <c r="A237" s="21">
        <f t="shared" si="21"/>
        <v>36013</v>
      </c>
      <c r="B237" s="21" t="s">
        <v>9</v>
      </c>
    </row>
    <row r="238">
      <c r="A238" s="21">
        <f t="shared" si="21"/>
        <v>36013</v>
      </c>
      <c r="B238" s="21" t="s">
        <v>9</v>
      </c>
    </row>
    <row r="239">
      <c r="A239" s="21">
        <f t="shared" si="21"/>
        <v>36013</v>
      </c>
      <c r="B239" s="21" t="s">
        <v>9</v>
      </c>
    </row>
    <row r="240">
      <c r="A240" s="21">
        <f t="shared" si="21"/>
        <v>36013</v>
      </c>
      <c r="B240" s="21" t="s">
        <v>9</v>
      </c>
    </row>
    <row r="241">
      <c r="A241" s="21">
        <f t="shared" si="21"/>
        <v>36013</v>
      </c>
      <c r="B241" s="21" t="s">
        <v>9</v>
      </c>
    </row>
    <row r="242">
      <c r="A242" s="21">
        <f t="shared" si="21"/>
        <v>36013</v>
      </c>
      <c r="B242" s="21" t="s">
        <v>9</v>
      </c>
    </row>
    <row r="243">
      <c r="A243" s="21">
        <f t="shared" si="21"/>
        <v>36013</v>
      </c>
      <c r="B243" s="21" t="s">
        <v>9</v>
      </c>
    </row>
    <row r="244">
      <c r="A244" s="21">
        <f t="shared" si="21"/>
        <v>36013</v>
      </c>
      <c r="B244" s="21" t="s">
        <v>9</v>
      </c>
    </row>
    <row r="245">
      <c r="A245" s="21">
        <f t="shared" si="21"/>
        <v>36013</v>
      </c>
      <c r="B245" s="21" t="s">
        <v>9</v>
      </c>
    </row>
    <row r="246">
      <c r="A246" s="21">
        <f t="shared" si="21"/>
        <v>36013</v>
      </c>
      <c r="B246" s="21" t="s">
        <v>9</v>
      </c>
    </row>
    <row r="247">
      <c r="A247" s="21">
        <f t="shared" si="21"/>
        <v>36013</v>
      </c>
      <c r="B247" s="21" t="s">
        <v>9</v>
      </c>
    </row>
    <row r="248">
      <c r="A248" s="21">
        <f t="shared" si="21"/>
        <v>36013</v>
      </c>
      <c r="B248" s="21" t="s">
        <v>9</v>
      </c>
    </row>
    <row r="249">
      <c r="A249" s="21">
        <f t="shared" si="21"/>
        <v>36013</v>
      </c>
      <c r="B249" s="21" t="s">
        <v>9</v>
      </c>
    </row>
    <row r="250">
      <c r="A250" s="21">
        <f t="shared" si="21"/>
        <v>36013</v>
      </c>
      <c r="B250" s="21" t="s">
        <v>9</v>
      </c>
    </row>
    <row r="251">
      <c r="A251" s="21">
        <f t="shared" si="21"/>
        <v>36013</v>
      </c>
      <c r="B251" s="21" t="s">
        <v>9</v>
      </c>
    </row>
    <row r="252">
      <c r="A252" s="21">
        <f t="shared" si="21"/>
        <v>36013</v>
      </c>
      <c r="B252" s="21" t="s">
        <v>9</v>
      </c>
    </row>
    <row r="253">
      <c r="A253" s="21">
        <f t="shared" si="21"/>
        <v>36013</v>
      </c>
      <c r="B253" s="21" t="s">
        <v>9</v>
      </c>
    </row>
    <row r="254">
      <c r="A254" s="21">
        <f t="shared" si="21"/>
        <v>36013</v>
      </c>
      <c r="B254" s="21" t="s">
        <v>9</v>
      </c>
    </row>
    <row r="255">
      <c r="A255" s="21">
        <f t="shared" si="21"/>
        <v>36013</v>
      </c>
      <c r="B255" s="21" t="s">
        <v>9</v>
      </c>
    </row>
    <row r="256">
      <c r="A256" s="21">
        <f t="shared" si="21"/>
        <v>36013</v>
      </c>
      <c r="B256" s="21" t="s">
        <v>9</v>
      </c>
    </row>
    <row r="257">
      <c r="A257" s="21">
        <f t="shared" si="21"/>
        <v>36013</v>
      </c>
      <c r="B257" s="21" t="s">
        <v>9</v>
      </c>
    </row>
    <row r="258">
      <c r="A258" s="21">
        <f t="shared" si="21"/>
        <v>36013</v>
      </c>
      <c r="B258" s="21" t="s">
        <v>9</v>
      </c>
    </row>
    <row r="259">
      <c r="A259" s="21">
        <f t="shared" si="21"/>
        <v>36013</v>
      </c>
      <c r="B259" s="21" t="s">
        <v>9</v>
      </c>
    </row>
    <row r="260">
      <c r="A260" s="21">
        <f t="shared" si="21"/>
        <v>36013</v>
      </c>
      <c r="B260" s="21" t="s">
        <v>9</v>
      </c>
    </row>
    <row r="261">
      <c r="A261" s="21">
        <f t="shared" si="21"/>
        <v>36013</v>
      </c>
      <c r="B261" s="21" t="s">
        <v>9</v>
      </c>
    </row>
    <row r="262">
      <c r="A262" s="21">
        <f t="shared" si="21"/>
        <v>36013</v>
      </c>
      <c r="B262" s="21" t="s">
        <v>9</v>
      </c>
    </row>
    <row r="263">
      <c r="A263" s="21">
        <f t="shared" si="21"/>
        <v>36013</v>
      </c>
      <c r="B263" s="21" t="s">
        <v>9</v>
      </c>
    </row>
    <row r="264">
      <c r="A264" s="21">
        <f t="shared" si="21"/>
        <v>36013</v>
      </c>
      <c r="B264" s="21" t="s">
        <v>9</v>
      </c>
    </row>
    <row r="265">
      <c r="A265" s="21">
        <f t="shared" si="21"/>
        <v>36013</v>
      </c>
      <c r="B265" s="21" t="s">
        <v>9</v>
      </c>
    </row>
    <row r="266">
      <c r="A266" s="21">
        <f t="shared" si="21"/>
        <v>36013</v>
      </c>
      <c r="B266" s="21" t="s">
        <v>9</v>
      </c>
    </row>
    <row r="267">
      <c r="A267" s="21">
        <f t="shared" si="21"/>
        <v>36013</v>
      </c>
      <c r="B267" s="21" t="s">
        <v>9</v>
      </c>
    </row>
    <row r="268">
      <c r="A268" s="21">
        <f t="shared" si="21"/>
        <v>36013</v>
      </c>
      <c r="B268" s="21" t="s">
        <v>9</v>
      </c>
    </row>
    <row r="269">
      <c r="A269" s="21">
        <f t="shared" si="21"/>
        <v>36013</v>
      </c>
      <c r="B269" s="21" t="s">
        <v>9</v>
      </c>
    </row>
    <row r="270">
      <c r="A270" s="21">
        <f t="shared" si="21"/>
        <v>36013</v>
      </c>
      <c r="B270" s="21" t="s">
        <v>9</v>
      </c>
    </row>
    <row r="271">
      <c r="A271" s="21">
        <f t="shared" si="21"/>
        <v>36013</v>
      </c>
      <c r="B271" s="21" t="s">
        <v>9</v>
      </c>
    </row>
    <row r="272">
      <c r="A272" s="21">
        <f t="shared" si="21"/>
        <v>36013</v>
      </c>
      <c r="B272" s="21" t="s">
        <v>9</v>
      </c>
    </row>
    <row r="273">
      <c r="A273" s="21">
        <f t="shared" si="21"/>
        <v>36013</v>
      </c>
      <c r="B273" s="21" t="s">
        <v>9</v>
      </c>
    </row>
    <row r="274">
      <c r="A274" s="21">
        <f t="shared" si="21"/>
        <v>36013</v>
      </c>
      <c r="B274" s="21" t="s">
        <v>9</v>
      </c>
    </row>
    <row r="275">
      <c r="A275" s="21">
        <f t="shared" si="21"/>
        <v>36013</v>
      </c>
      <c r="B275" s="21" t="s">
        <v>9</v>
      </c>
    </row>
    <row r="276">
      <c r="A276" s="21">
        <f t="shared" si="21"/>
        <v>36013</v>
      </c>
      <c r="B276" s="21" t="s">
        <v>9</v>
      </c>
    </row>
    <row r="277">
      <c r="A277" s="21">
        <f t="shared" si="21"/>
        <v>36013</v>
      </c>
      <c r="B277" s="21" t="s">
        <v>9</v>
      </c>
    </row>
    <row r="278">
      <c r="A278" s="21">
        <f t="shared" si="21"/>
        <v>36013</v>
      </c>
      <c r="B278" s="21" t="s">
        <v>9</v>
      </c>
    </row>
    <row r="279">
      <c r="A279" s="21">
        <f t="shared" si="21"/>
        <v>36013</v>
      </c>
      <c r="B279" s="21" t="s">
        <v>9</v>
      </c>
    </row>
    <row r="280">
      <c r="A280" s="21">
        <f t="shared" si="21"/>
        <v>36013</v>
      </c>
      <c r="B280" s="21" t="s">
        <v>9</v>
      </c>
    </row>
    <row r="281">
      <c r="A281" s="21">
        <f t="shared" si="21"/>
        <v>36013</v>
      </c>
      <c r="B281" s="21" t="s">
        <v>9</v>
      </c>
    </row>
    <row r="282">
      <c r="A282" s="21">
        <f t="shared" si="21"/>
        <v>36013</v>
      </c>
      <c r="B282" s="21" t="s">
        <v>9</v>
      </c>
    </row>
    <row r="283">
      <c r="A283" s="21">
        <f t="shared" si="21"/>
        <v>36013</v>
      </c>
      <c r="B283" s="21" t="s">
        <v>9</v>
      </c>
    </row>
    <row r="284">
      <c r="A284" s="21">
        <f t="shared" si="21"/>
        <v>36013</v>
      </c>
      <c r="B284" s="21" t="s">
        <v>9</v>
      </c>
    </row>
    <row r="285">
      <c r="A285" s="21">
        <f t="shared" si="21"/>
        <v>36013</v>
      </c>
      <c r="B285" s="21" t="s">
        <v>9</v>
      </c>
    </row>
    <row r="286">
      <c r="A286" s="21">
        <f t="shared" si="21"/>
        <v>36013</v>
      </c>
      <c r="B286" s="21" t="s">
        <v>9</v>
      </c>
    </row>
    <row r="287">
      <c r="A287" s="21">
        <f t="shared" si="21"/>
        <v>36013</v>
      </c>
      <c r="B287" s="21" t="s">
        <v>9</v>
      </c>
    </row>
    <row r="288">
      <c r="A288" s="21">
        <f t="shared" si="21"/>
        <v>36013</v>
      </c>
      <c r="B288" s="21" t="s">
        <v>9</v>
      </c>
    </row>
    <row r="289">
      <c r="A289" s="21">
        <f t="shared" si="21"/>
        <v>36013</v>
      </c>
      <c r="B289" s="21" t="s">
        <v>9</v>
      </c>
    </row>
    <row r="290">
      <c r="A290" s="21">
        <f t="shared" si="21"/>
        <v>36013</v>
      </c>
      <c r="B290" s="21" t="s">
        <v>9</v>
      </c>
    </row>
    <row r="291">
      <c r="A291" s="21">
        <f t="shared" si="21"/>
        <v>36013</v>
      </c>
      <c r="B291" s="21" t="s">
        <v>9</v>
      </c>
    </row>
    <row r="292">
      <c r="A292" s="21">
        <f t="shared" si="21"/>
        <v>36013</v>
      </c>
      <c r="B292" s="21" t="s">
        <v>9</v>
      </c>
    </row>
    <row r="293">
      <c r="A293" s="21">
        <f t="shared" si="21"/>
        <v>36013</v>
      </c>
      <c r="B293" s="21" t="s">
        <v>9</v>
      </c>
    </row>
    <row r="294">
      <c r="A294" s="21">
        <f t="shared" si="21"/>
        <v>36013</v>
      </c>
      <c r="B294" s="21" t="s">
        <v>9</v>
      </c>
    </row>
    <row r="295">
      <c r="A295" s="21">
        <f t="shared" si="21"/>
        <v>36013</v>
      </c>
      <c r="B295" s="21" t="s">
        <v>9</v>
      </c>
    </row>
    <row r="296">
      <c r="A296" s="21">
        <f t="shared" si="21"/>
        <v>36013</v>
      </c>
      <c r="B296" s="21" t="s">
        <v>9</v>
      </c>
    </row>
    <row r="297">
      <c r="A297" s="21">
        <f t="shared" si="21"/>
        <v>36013</v>
      </c>
      <c r="B297" s="21" t="e">
        <f>um</f>
        <v>#NAME?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2016-01-04T18:00:19Z</dcterms:created>
  <dcterms:modified xsi:type="dcterms:W3CDTF">2016-01-04T16:25:38Z</dcterms:modified>
  <cp:lastPrinted>2016-01-04T18:00:19Z</cp:lastPrinted>
</cp:coreProperties>
</file>