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charts/chart4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charts/chart3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2" sheetId="1" r:id="rId1"/>
    <sheet name="Grafiek" sheetId="2" r:id="rId2"/>
    <sheet name="Sheet1" sheetId="3" r:id="rId3"/>
  </sheets>
  <definedNames/>
  <calcPr calcId="114210"/>
</workbook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<sst xmlns="http://schemas.openxmlformats.org/spreadsheetml/2006/main" count="9" uniqueCount="9">
  <si>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</si>
  <si>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</si>
  <si>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</si>
  <si>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</si>
  <si>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116(302x)</t>
  </si>
  <si>
    <t>AVERAGE: 163(216x)</t>
  </si>
  <si>
    <t>begin avg</t>
  </si>
  <si>
    <t>max</t>
  </si>
  <si>
    <t>end avg</t>
  </si>
  <si>
    <t>#NAME?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</si>
</sst>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Sheet1!$A$2:$A$152</c:f>
              <c:numCache/>
            </c:numRef>
          </c:cat>
          <c:val>
            <c:numRef>
              <c:f>Sheet1!$B$2:$B$152</c:f>
              <c:numCache/>
            </c:numRef>
          </c:val>
          <c:smooth val="0"/>
        </c:ser>
        <c:marker val="1"/>
        <c:axId val="265577219"/>
        <c:axId val="1624817884"/>
      </c:lineChart>
      <c:catAx>
        <c:axId val="265577219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624817884"/>
        <c:crosses val="autoZero"/>
        <c:auto val="1"/>
        <c:tickLblSkip val="1"/>
        <c:tickMarkSkip val="1"/>
      </c:catAx>
      <c:valAx>
        <c:axId val="1624817884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265577219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Sheet1!$C$2:$C$217</c:f>
              <c:numCache/>
            </c:numRef>
          </c:cat>
          <c:val>
            <c:numRef>
              <c:f>Sheet1!$E$2:$E$217</c:f>
              <c:numCache/>
            </c:numRef>
          </c:val>
          <c:smooth val="0"/>
        </c:ser>
        <c:marker val="1"/>
        <c:axId val="1107579932"/>
        <c:axId val="1784834205"/>
      </c:lineChart>
      <c:catAx>
        <c:axId val="1107579932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784834205"/>
        <c:crosses val="autoZero"/>
        <c:auto val="1"/>
        <c:tickLblSkip val="1"/>
        <c:tickMarkSkip val="1"/>
      </c:catAx>
      <c:valAx>
        <c:axId val="1784834205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107579932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Sheet1!$A$2:$A$303</c:f>
              <c:numCache/>
            </c:numRef>
          </c:cat>
          <c:val>
            <c:numRef>
              <c:f>Sheet1!$B$2:$B$303</c:f>
              <c:numCache/>
            </c:numRef>
          </c:val>
          <c:smooth val="0"/>
        </c:ser>
        <c:marker val="1"/>
        <c:axId val="1174586025"/>
        <c:axId val="1627010197"/>
      </c:lineChart>
      <c:catAx>
        <c:axId val="1174586025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627010197"/>
        <c:crosses val="autoZero"/>
        <c:auto val="1"/>
        <c:lblOffset val="100"/>
        <c:tickLblSkip val="1"/>
        <c:tickMarkSkip val="1"/>
        <c:noMultiLvlLbl val="0"/>
      </c:catAx>
      <c:valAx>
        <c:axId val="1627010197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174586025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Sheet1!$C$2:$C$217</c:f>
              <c:numCache/>
            </c:numRef>
          </c:cat>
          <c:val>
            <c:numRef>
              <c:f>Sheet1!$E$2:$E$217</c:f>
              <c:numCache/>
            </c:numRef>
          </c:val>
          <c:smooth val="0"/>
        </c:ser>
        <c:marker val="1"/>
        <c:axId val="4073506"/>
        <c:axId val="2044825144"/>
      </c:lineChart>
      <c:catAx>
        <c:axId val="4073506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2044825144"/>
        <c:crosses val="autoZero"/>
        <c:auto val="1"/>
        <c:lblOffset val="100"/>
        <c:tickLblSkip val="1"/>
        <c:tickMarkSkip val="1"/>
        <c:noMultiLvlLbl val="0"/>
      </c:catAx>
      <c:valAx>
        <c:axId val="2044825144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4073506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3.xml" /><Relationship Id="rId2" Type="http://schemas.openxmlformats.org/officeDocument/2006/relationships/chart" Target="/xl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3"/>
  <dimension ref="A1:Y46"/>
  <sheetViews>
    <sheetView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abSelected="1" topLeftCell="A7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1"/>
  <dimension ref="A1:K304"/>
  <sheetViews>
    <sheetView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1289</f>
        <v>1289</v>
      </c>
      <c r="B2" s="21">
        <f>12</f>
        <v>12</v>
      </c>
      <c r="C2" s="21">
        <f>1334</f>
        <v>1334</v>
      </c>
      <c r="D2" s="21">
        <f>6204</f>
        <v>6204</v>
      </c>
      <c r="E2" s="21">
        <f>6</f>
        <v>6</v>
      </c>
      <c r="G2" s="21">
        <f>116</f>
        <v>116</v>
      </c>
    </row>
    <row r="3">
      <c r="A3" s="21">
        <f>1578</f>
        <v>1578</v>
      </c>
      <c r="B3" s="21">
        <f>26</f>
        <v>26</v>
      </c>
      <c r="C3" s="21">
        <f>1477</f>
        <v>1477</v>
      </c>
      <c r="D3" s="21">
        <f>15981</f>
        <v>15981</v>
      </c>
      <c r="E3" s="21">
        <f>15</f>
        <v>15</v>
      </c>
    </row>
    <row r="4">
      <c r="A4" s="21">
        <f>1796</f>
        <v>1796</v>
      </c>
      <c r="B4" s="21">
        <f>17</f>
        <v>17</v>
      </c>
      <c r="C4" s="21">
        <f>1649</f>
        <v>1649</v>
      </c>
      <c r="D4" s="21">
        <f>53928</f>
        <v>53928</v>
      </c>
      <c r="E4" s="21">
        <f>52</f>
        <v>52</v>
      </c>
      <c r="G4" s="21" t="s">
        <v>5</v>
      </c>
    </row>
    <row r="5">
      <c r="A5" s="21">
        <f>2043</f>
        <v>2043</v>
      </c>
      <c r="B5" s="21">
        <f>12</f>
        <v>12</v>
      </c>
      <c r="C5" s="21">
        <f>1793</f>
        <v>1793</v>
      </c>
      <c r="D5" s="21">
        <f>57460</f>
        <v>57460</v>
      </c>
      <c r="E5" s="21">
        <f>56</f>
        <v>56</v>
      </c>
      <c r="G5" s="21">
        <f>163</f>
        <v>163</v>
      </c>
    </row>
    <row r="6">
      <c r="A6" s="21">
        <f>2311</f>
        <v>2311</v>
      </c>
      <c r="B6" s="21">
        <f t="shared" ref="B6:B22" si="0">0</f>
        <v>0</v>
      </c>
      <c r="C6" s="21">
        <f>1928</f>
        <v>1928</v>
      </c>
      <c r="D6" s="21">
        <f>58847</f>
        <v>58847</v>
      </c>
      <c r="E6" s="21">
        <f>57</f>
        <v>57</v>
      </c>
    </row>
    <row r="7">
      <c r="A7" s="21">
        <f>2549</f>
        <v>2549</v>
      </c>
      <c r="B7" s="21">
        <f t="shared" si="0"/>
        <v>0</v>
      </c>
      <c r="C7" s="21">
        <f>2082</f>
        <v>2082</v>
      </c>
      <c r="D7" s="21">
        <f>76131</f>
        <v>76131</v>
      </c>
      <c r="E7" s="21">
        <f>74</f>
        <v>74</v>
      </c>
    </row>
    <row r="8">
      <c r="A8" s="21">
        <f>2788</f>
        <v>2788</v>
      </c>
      <c r="B8" s="21">
        <f t="shared" si="0"/>
        <v>0</v>
      </c>
      <c r="C8" s="21">
        <f>2251</f>
        <v>2251</v>
      </c>
      <c r="D8" s="21">
        <f>76131</f>
        <v>76131</v>
      </c>
      <c r="E8" s="21">
        <f>74</f>
        <v>74</v>
      </c>
    </row>
    <row r="9">
      <c r="A9" s="21">
        <f>3001</f>
        <v>3001</v>
      </c>
      <c r="B9" s="21">
        <f t="shared" si="0"/>
        <v>0</v>
      </c>
      <c r="C9" s="21">
        <f>2423</f>
        <v>2423</v>
      </c>
      <c r="D9" s="21">
        <f>76167</f>
        <v>76167</v>
      </c>
      <c r="E9" s="21">
        <f>74</f>
        <v>74</v>
      </c>
    </row>
    <row r="10">
      <c r="A10" s="21">
        <f>3208</f>
        <v>3208</v>
      </c>
      <c r="B10" s="21">
        <f t="shared" si="0"/>
        <v>0</v>
      </c>
      <c r="C10" s="21">
        <f>2573</f>
        <v>2573</v>
      </c>
      <c r="D10" s="21">
        <f>91524</f>
        <v>91524</v>
      </c>
      <c r="E10" s="21">
        <f t="shared" ref="E10:E30" si="1">89</f>
        <v>89</v>
      </c>
    </row>
    <row r="11">
      <c r="A11" s="21">
        <f>3444</f>
        <v>3444</v>
      </c>
      <c r="B11" s="21">
        <f t="shared" si="0"/>
        <v>0</v>
      </c>
      <c r="C11" s="21">
        <f>2721</f>
        <v>2721</v>
      </c>
      <c r="D11" s="21">
        <f>91524</f>
        <v>91524</v>
      </c>
      <c r="E11" s="21">
        <f t="shared" si="1"/>
        <v>89</v>
      </c>
    </row>
    <row r="12">
      <c r="A12" s="21">
        <f>3670</f>
        <v>3670</v>
      </c>
      <c r="B12" s="21">
        <f t="shared" si="0"/>
        <v>0</v>
      </c>
      <c r="C12" s="21">
        <f>2883</f>
        <v>2883</v>
      </c>
      <c r="D12" s="21">
        <f>91524</f>
        <v>91524</v>
      </c>
      <c r="E12" s="21">
        <f t="shared" si="1"/>
        <v>89</v>
      </c>
      <c r="H12" s="21" t="s">
        <v>6</v>
      </c>
      <c r="I12" s="21" t="s">
        <v>7</v>
      </c>
      <c r="J12" s="21" t="s">
        <v>8</v>
      </c>
    </row>
    <row r="13">
      <c r="A13" s="21">
        <f>3867</f>
        <v>3867</v>
      </c>
      <c r="B13" s="21">
        <f t="shared" si="0"/>
        <v>0</v>
      </c>
      <c r="C13" s="21">
        <f>3037</f>
        <v>3037</v>
      </c>
      <c r="D13" s="21">
        <f>91530</f>
        <v>91530</v>
      </c>
      <c r="E13" s="21">
        <f t="shared" si="1"/>
        <v>89</v>
      </c>
      <c r="H13" s="21">
        <v>89.14</v>
      </c>
      <c r="I13" s="21">
        <f>MAX(E2:E503)</f>
        <v>102</v>
      </c>
      <c r="J13" s="21">
        <v>102</v>
      </c>
    </row>
    <row r="14">
      <c r="A14" s="21">
        <f>4073</f>
        <v>4073</v>
      </c>
      <c r="B14" s="21">
        <f t="shared" si="0"/>
        <v>0</v>
      </c>
      <c r="C14" s="21">
        <f>3188</f>
        <v>3188</v>
      </c>
      <c r="D14" s="21">
        <f>91531</f>
        <v>91531</v>
      </c>
      <c r="E14" s="21">
        <f t="shared" si="1"/>
        <v>89</v>
      </c>
    </row>
    <row r="15">
      <c r="A15" s="21">
        <f>4388</f>
        <v>4388</v>
      </c>
      <c r="B15" s="21">
        <f t="shared" si="0"/>
        <v>0</v>
      </c>
      <c r="C15" s="21">
        <f>3348</f>
        <v>3348</v>
      </c>
      <c r="D15" s="21">
        <f>91531</f>
        <v>91531</v>
      </c>
      <c r="E15" s="21">
        <f t="shared" si="1"/>
        <v>89</v>
      </c>
    </row>
    <row r="16">
      <c r="A16" s="21">
        <f>4635</f>
        <v>4635</v>
      </c>
      <c r="B16" s="21">
        <f t="shared" si="0"/>
        <v>0</v>
      </c>
      <c r="C16" s="21">
        <f>3491</f>
        <v>3491</v>
      </c>
      <c r="D16" s="21">
        <f>91535</f>
        <v>91535</v>
      </c>
      <c r="E16" s="21">
        <f t="shared" si="1"/>
        <v>89</v>
      </c>
    </row>
    <row r="17">
      <c r="A17" s="21">
        <f>4886</f>
        <v>4886</v>
      </c>
      <c r="B17" s="21">
        <f t="shared" si="0"/>
        <v>0</v>
      </c>
      <c r="C17" s="21">
        <f>3661</f>
        <v>3661</v>
      </c>
      <c r="D17" s="21">
        <f>91543</f>
        <v>91543</v>
      </c>
      <c r="E17" s="21">
        <f t="shared" si="1"/>
        <v>89</v>
      </c>
    </row>
    <row r="18">
      <c r="A18" s="21">
        <f>5162</f>
        <v>5162</v>
      </c>
      <c r="B18" s="21">
        <f t="shared" si="0"/>
        <v>0</v>
      </c>
      <c r="C18" s="21">
        <f>3820</f>
        <v>3820</v>
      </c>
      <c r="D18" s="21">
        <f>91543</f>
        <v>91543</v>
      </c>
      <c r="E18" s="21">
        <f t="shared" si="1"/>
        <v>89</v>
      </c>
    </row>
    <row r="19">
      <c r="A19" s="21">
        <f>5416</f>
        <v>5416</v>
      </c>
      <c r="B19" s="21">
        <f t="shared" si="0"/>
        <v>0</v>
      </c>
      <c r="C19" s="21">
        <f>3982</f>
        <v>3982</v>
      </c>
      <c r="D19" s="21">
        <f>91543</f>
        <v>91543</v>
      </c>
      <c r="E19" s="21">
        <f t="shared" si="1"/>
        <v>89</v>
      </c>
    </row>
    <row r="20">
      <c r="A20" s="21">
        <f>5666</f>
        <v>5666</v>
      </c>
      <c r="B20" s="21">
        <f t="shared" si="0"/>
        <v>0</v>
      </c>
      <c r="C20" s="21">
        <f>4148</f>
        <v>4148</v>
      </c>
      <c r="D20" s="21">
        <f>91545</f>
        <v>91545</v>
      </c>
      <c r="E20" s="21">
        <f t="shared" si="1"/>
        <v>89</v>
      </c>
    </row>
    <row r="21">
      <c r="A21" s="21">
        <f>5934</f>
        <v>5934</v>
      </c>
      <c r="B21" s="21">
        <f t="shared" si="0"/>
        <v>0</v>
      </c>
      <c r="C21" s="21">
        <f>4333</f>
        <v>4333</v>
      </c>
      <c r="D21" s="21">
        <f>91545</f>
        <v>91545</v>
      </c>
      <c r="E21" s="21">
        <f t="shared" si="1"/>
        <v>89</v>
      </c>
    </row>
    <row r="22">
      <c r="A22" s="21">
        <f>6171</f>
        <v>6171</v>
      </c>
      <c r="B22" s="21">
        <f t="shared" si="0"/>
        <v>0</v>
      </c>
      <c r="C22" s="21">
        <f>4477</f>
        <v>4477</v>
      </c>
      <c r="D22" s="21">
        <f>91545</f>
        <v>91545</v>
      </c>
      <c r="E22" s="21">
        <f t="shared" si="1"/>
        <v>89</v>
      </c>
    </row>
    <row r="23">
      <c r="A23" s="21">
        <f>6400</f>
        <v>6400</v>
      </c>
      <c r="B23" s="21">
        <f>25</f>
        <v>25</v>
      </c>
      <c r="C23" s="21">
        <f>4652</f>
        <v>4652</v>
      </c>
      <c r="D23" s="21">
        <f>91553</f>
        <v>91553</v>
      </c>
      <c r="E23" s="21">
        <f t="shared" si="1"/>
        <v>89</v>
      </c>
    </row>
    <row r="24">
      <c r="A24" s="21">
        <f>6646</f>
        <v>6646</v>
      </c>
      <c r="B24" s="21">
        <f>30</f>
        <v>30</v>
      </c>
      <c r="C24" s="21">
        <f>4855</f>
        <v>4855</v>
      </c>
      <c r="D24" s="21">
        <f>91553</f>
        <v>91553</v>
      </c>
      <c r="E24" s="21">
        <f t="shared" si="1"/>
        <v>89</v>
      </c>
    </row>
    <row r="25">
      <c r="A25" s="21">
        <f>6845</f>
        <v>6845</v>
      </c>
      <c r="B25" s="21">
        <f>0</f>
        <v>0</v>
      </c>
      <c r="C25" s="21">
        <f>5024</f>
        <v>5024</v>
      </c>
      <c r="D25" s="21">
        <f>91553</f>
        <v>91553</v>
      </c>
      <c r="E25" s="21">
        <f t="shared" si="1"/>
        <v>89</v>
      </c>
    </row>
    <row r="26">
      <c r="A26" s="21">
        <f>7051</f>
        <v>7051</v>
      </c>
      <c r="B26" s="21">
        <f>0</f>
        <v>0</v>
      </c>
      <c r="C26" s="21">
        <f>5237</f>
        <v>5237</v>
      </c>
      <c r="D26" s="21">
        <f>91561</f>
        <v>91561</v>
      </c>
      <c r="E26" s="21">
        <f t="shared" si="1"/>
        <v>89</v>
      </c>
    </row>
    <row r="27">
      <c r="A27" s="21">
        <f>7292</f>
        <v>7292</v>
      </c>
      <c r="B27" s="21">
        <f>0</f>
        <v>0</v>
      </c>
      <c r="C27" s="21">
        <f>5426</f>
        <v>5426</v>
      </c>
      <c r="D27" s="21">
        <f>91561</f>
        <v>91561</v>
      </c>
      <c r="E27" s="21">
        <f t="shared" si="1"/>
        <v>89</v>
      </c>
    </row>
    <row r="28">
      <c r="A28" s="21">
        <f>7531</f>
        <v>7531</v>
      </c>
      <c r="B28" s="21">
        <f>0</f>
        <v>0</v>
      </c>
      <c r="C28" s="21">
        <f>5667</f>
        <v>5667</v>
      </c>
      <c r="D28" s="21">
        <f>91567</f>
        <v>91567</v>
      </c>
      <c r="E28" s="21">
        <f t="shared" si="1"/>
        <v>89</v>
      </c>
    </row>
    <row r="29">
      <c r="A29" s="21">
        <f>7815</f>
        <v>7815</v>
      </c>
      <c r="B29" s="21">
        <f>8</f>
        <v>8</v>
      </c>
      <c r="C29" s="21">
        <f>5887</f>
        <v>5887</v>
      </c>
      <c r="D29" s="21">
        <f>91569</f>
        <v>91569</v>
      </c>
      <c r="E29" s="21">
        <f t="shared" si="1"/>
        <v>89</v>
      </c>
    </row>
    <row r="30">
      <c r="A30" s="21">
        <f>8013</f>
        <v>8013</v>
      </c>
      <c r="B30" s="21">
        <f>3</f>
        <v>3</v>
      </c>
      <c r="C30" s="21">
        <f>6082</f>
        <v>6082</v>
      </c>
      <c r="D30" s="21">
        <f>91692</f>
        <v>91692</v>
      </c>
      <c r="E30" s="21">
        <f t="shared" si="1"/>
        <v>89</v>
      </c>
    </row>
    <row r="31">
      <c r="A31" s="21">
        <f>8263</f>
        <v>8263</v>
      </c>
      <c r="B31" s="21">
        <f>0</f>
        <v>0</v>
      </c>
      <c r="C31" s="21">
        <f>6252</f>
        <v>6252</v>
      </c>
      <c r="D31" s="21">
        <f>93561</f>
        <v>93561</v>
      </c>
      <c r="E31" s="21">
        <f>91</f>
        <v>91</v>
      </c>
    </row>
    <row r="32">
      <c r="A32" s="21">
        <f>8498</f>
        <v>8498</v>
      </c>
      <c r="B32" s="21">
        <f>0</f>
        <v>0</v>
      </c>
      <c r="C32" s="21">
        <f>6412</f>
        <v>6412</v>
      </c>
      <c r="D32" s="21">
        <f>94522</f>
        <v>94522</v>
      </c>
      <c r="E32" s="21">
        <f>92</f>
        <v>92</v>
      </c>
    </row>
    <row r="33">
      <c r="A33" s="21">
        <f>8727</f>
        <v>8727</v>
      </c>
      <c r="B33" s="21">
        <f>0</f>
        <v>0</v>
      </c>
      <c r="C33" s="21">
        <f>6576</f>
        <v>6576</v>
      </c>
      <c r="D33" s="21">
        <f>95457</f>
        <v>95457</v>
      </c>
      <c r="E33" s="21">
        <f>93</f>
        <v>93</v>
      </c>
    </row>
    <row r="34">
      <c r="A34" s="21">
        <f>8956</f>
        <v>8956</v>
      </c>
      <c r="B34" s="21">
        <f>0</f>
        <v>0</v>
      </c>
      <c r="C34" s="21">
        <f>6745</f>
        <v>6745</v>
      </c>
      <c r="D34" s="21">
        <f>86186</f>
        <v>86186</v>
      </c>
      <c r="E34" s="21">
        <f>84</f>
        <v>84</v>
      </c>
    </row>
    <row r="35">
      <c r="A35" s="21">
        <f>9227</f>
        <v>9227</v>
      </c>
      <c r="B35" s="21">
        <f>20</f>
        <v>20</v>
      </c>
      <c r="C35" s="21">
        <f>6915</f>
        <v>6915</v>
      </c>
      <c r="D35" s="21">
        <f>87700</f>
        <v>87700</v>
      </c>
      <c r="E35" s="21">
        <f>85</f>
        <v>85</v>
      </c>
    </row>
    <row r="36">
      <c r="A36" s="21">
        <f>9453</f>
        <v>9453</v>
      </c>
      <c r="B36" s="21">
        <f t="shared" ref="B36:B47" si="2">0</f>
        <v>0</v>
      </c>
      <c r="C36" s="21">
        <f>7115</f>
        <v>7115</v>
      </c>
      <c r="D36" s="21">
        <f>103284</f>
        <v>103284</v>
      </c>
      <c r="E36" s="21">
        <f>100</f>
        <v>100</v>
      </c>
    </row>
    <row r="37">
      <c r="A37" s="21">
        <f>9677</f>
        <v>9677</v>
      </c>
      <c r="B37" s="21">
        <f t="shared" si="2"/>
        <v>0</v>
      </c>
      <c r="C37" s="21">
        <f>7250</f>
        <v>7250</v>
      </c>
      <c r="D37" s="21">
        <f>103311</f>
        <v>103311</v>
      </c>
      <c r="E37" s="21">
        <f>100</f>
        <v>100</v>
      </c>
    </row>
    <row r="38">
      <c r="A38" s="21">
        <f>9902</f>
        <v>9902</v>
      </c>
      <c r="B38" s="21">
        <f t="shared" si="2"/>
        <v>0</v>
      </c>
      <c r="C38" s="21">
        <f>7422</f>
        <v>7422</v>
      </c>
      <c r="D38" s="21">
        <f>103311</f>
        <v>103311</v>
      </c>
      <c r="E38" s="21">
        <f>100</f>
        <v>100</v>
      </c>
    </row>
    <row r="39">
      <c r="A39" s="21">
        <f>10115</f>
        <v>10115</v>
      </c>
      <c r="B39" s="21">
        <f t="shared" si="2"/>
        <v>0</v>
      </c>
      <c r="C39" s="21">
        <f>7592</f>
        <v>7592</v>
      </c>
      <c r="D39" s="21">
        <f>103311</f>
        <v>103311</v>
      </c>
      <c r="E39" s="21">
        <f>100</f>
        <v>100</v>
      </c>
    </row>
    <row r="40">
      <c r="A40" s="21">
        <f>10345</f>
        <v>10345</v>
      </c>
      <c r="B40" s="21">
        <f t="shared" si="2"/>
        <v>0</v>
      </c>
      <c r="C40" s="21">
        <f>7728</f>
        <v>7728</v>
      </c>
      <c r="D40" s="21">
        <f>103311</f>
        <v>103311</v>
      </c>
      <c r="E40" s="21">
        <f>100</f>
        <v>100</v>
      </c>
    </row>
    <row r="41">
      <c r="A41" s="21">
        <f>10566</f>
        <v>10566</v>
      </c>
      <c r="B41" s="21">
        <f t="shared" si="2"/>
        <v>0</v>
      </c>
      <c r="C41" s="21">
        <f>7902</f>
        <v>7902</v>
      </c>
      <c r="D41" s="21">
        <f>103525</f>
        <v>103525</v>
      </c>
      <c r="E41" s="21">
        <f t="shared" ref="E41:E49" si="3">101</f>
        <v>101</v>
      </c>
    </row>
    <row r="42">
      <c r="A42" s="21">
        <f>10796</f>
        <v>10796</v>
      </c>
      <c r="B42" s="21">
        <f t="shared" si="2"/>
        <v>0</v>
      </c>
      <c r="C42" s="21">
        <f>8059</f>
        <v>8059</v>
      </c>
      <c r="D42" s="21">
        <f>103815</f>
        <v>103815</v>
      </c>
      <c r="E42" s="21">
        <f t="shared" si="3"/>
        <v>101</v>
      </c>
    </row>
    <row r="43">
      <c r="A43" s="21">
        <f>11009</f>
        <v>11009</v>
      </c>
      <c r="B43" s="21">
        <f t="shared" si="2"/>
        <v>0</v>
      </c>
      <c r="C43" s="21">
        <f>8206</f>
        <v>8206</v>
      </c>
      <c r="D43" s="21">
        <f>103867</f>
        <v>103867</v>
      </c>
      <c r="E43" s="21">
        <f t="shared" si="3"/>
        <v>101</v>
      </c>
    </row>
    <row r="44">
      <c r="A44" s="21">
        <f>11230</f>
        <v>11230</v>
      </c>
      <c r="B44" s="21">
        <f t="shared" si="2"/>
        <v>0</v>
      </c>
      <c r="C44" s="21">
        <f>8374</f>
        <v>8374</v>
      </c>
      <c r="D44" s="21">
        <f>103867</f>
        <v>103867</v>
      </c>
      <c r="E44" s="21">
        <f t="shared" si="3"/>
        <v>101</v>
      </c>
    </row>
    <row r="45">
      <c r="A45" s="21">
        <f>11464</f>
        <v>11464</v>
      </c>
      <c r="B45" s="21">
        <f t="shared" si="2"/>
        <v>0</v>
      </c>
      <c r="C45" s="21">
        <f>8543</f>
        <v>8543</v>
      </c>
      <c r="D45" s="21">
        <f>103867</f>
        <v>103867</v>
      </c>
      <c r="E45" s="21">
        <f t="shared" si="3"/>
        <v>101</v>
      </c>
    </row>
    <row r="46">
      <c r="A46" s="21">
        <f>11729</f>
        <v>11729</v>
      </c>
      <c r="B46" s="21">
        <f t="shared" si="2"/>
        <v>0</v>
      </c>
      <c r="C46" s="21">
        <f>8679</f>
        <v>8679</v>
      </c>
      <c r="D46" s="21">
        <f>103867</f>
        <v>103867</v>
      </c>
      <c r="E46" s="21">
        <f t="shared" si="3"/>
        <v>101</v>
      </c>
    </row>
    <row r="47">
      <c r="A47" s="21">
        <f>11972</f>
        <v>11972</v>
      </c>
      <c r="B47" s="21">
        <f t="shared" si="2"/>
        <v>0</v>
      </c>
      <c r="C47" s="21">
        <f>8852</f>
        <v>8852</v>
      </c>
      <c r="D47" s="21">
        <f>103867</f>
        <v>103867</v>
      </c>
      <c r="E47" s="21">
        <f t="shared" si="3"/>
        <v>101</v>
      </c>
    </row>
    <row r="48">
      <c r="A48" s="21">
        <f>12219</f>
        <v>12219</v>
      </c>
      <c r="B48" s="21">
        <f>6</f>
        <v>6</v>
      </c>
      <c r="C48" s="21">
        <f>9034</f>
        <v>9034</v>
      </c>
      <c r="D48" s="21">
        <f>103867</f>
        <v>103867</v>
      </c>
      <c r="E48" s="21">
        <f t="shared" si="3"/>
        <v>101</v>
      </c>
    </row>
    <row r="49">
      <c r="A49" s="21">
        <f>12451</f>
        <v>12451</v>
      </c>
      <c r="B49" s="21">
        <f t="shared" ref="B49:B60" si="4">0</f>
        <v>0</v>
      </c>
      <c r="C49" s="21">
        <f>9231</f>
        <v>9231</v>
      </c>
      <c r="D49" s="21">
        <f>103929</f>
        <v>103929</v>
      </c>
      <c r="E49" s="21">
        <f t="shared" si="3"/>
        <v>101</v>
      </c>
    </row>
    <row r="50">
      <c r="A50" s="21">
        <f>12709</f>
        <v>12709</v>
      </c>
      <c r="B50" s="21">
        <f t="shared" si="4"/>
        <v>0</v>
      </c>
      <c r="C50" s="21">
        <f>9410</f>
        <v>9410</v>
      </c>
      <c r="D50" s="21">
        <f>87915</f>
        <v>87915</v>
      </c>
      <c r="E50" s="21">
        <f t="shared" ref="E50:E65" si="5">85</f>
        <v>85</v>
      </c>
    </row>
    <row r="51">
      <c r="A51" s="21">
        <f>12948</f>
        <v>12948</v>
      </c>
      <c r="B51" s="21">
        <f t="shared" si="4"/>
        <v>0</v>
      </c>
      <c r="C51" s="21">
        <f>9548</f>
        <v>9548</v>
      </c>
      <c r="D51" s="21">
        <f>87921</f>
        <v>87921</v>
      </c>
      <c r="E51" s="21">
        <f t="shared" si="5"/>
        <v>85</v>
      </c>
    </row>
    <row r="52">
      <c r="A52" s="21">
        <f>13177</f>
        <v>13177</v>
      </c>
      <c r="B52" s="21">
        <f t="shared" si="4"/>
        <v>0</v>
      </c>
      <c r="C52" s="21">
        <f>9717</f>
        <v>9717</v>
      </c>
      <c r="D52" s="21">
        <f>87921</f>
        <v>87921</v>
      </c>
      <c r="E52" s="21">
        <f t="shared" si="5"/>
        <v>85</v>
      </c>
    </row>
    <row r="53">
      <c r="A53" s="21">
        <f>13406</f>
        <v>13406</v>
      </c>
      <c r="B53" s="21">
        <f t="shared" si="4"/>
        <v>0</v>
      </c>
      <c r="C53" s="21">
        <f>9896</f>
        <v>9896</v>
      </c>
      <c r="D53" s="21">
        <f>87969</f>
        <v>87969</v>
      </c>
      <c r="E53" s="21">
        <f t="shared" si="5"/>
        <v>85</v>
      </c>
    </row>
    <row r="54">
      <c r="A54" s="21">
        <f>13631</f>
        <v>13631</v>
      </c>
      <c r="B54" s="21">
        <f t="shared" si="4"/>
        <v>0</v>
      </c>
      <c r="C54" s="21">
        <f>10065</f>
        <v>10065</v>
      </c>
      <c r="D54" s="21">
        <f t="shared" ref="D54:D62" si="6">87877</f>
        <v>87877</v>
      </c>
      <c r="E54" s="21">
        <f t="shared" si="5"/>
        <v>85</v>
      </c>
    </row>
    <row r="55">
      <c r="A55" s="21">
        <f>13879</f>
        <v>13879</v>
      </c>
      <c r="B55" s="21">
        <f t="shared" si="4"/>
        <v>0</v>
      </c>
      <c r="C55" s="21">
        <f>10226</f>
        <v>10226</v>
      </c>
      <c r="D55" s="21">
        <f t="shared" si="6"/>
        <v>87877</v>
      </c>
      <c r="E55" s="21">
        <f t="shared" si="5"/>
        <v>85</v>
      </c>
    </row>
    <row r="56">
      <c r="A56" s="21">
        <f>14103</f>
        <v>14103</v>
      </c>
      <c r="B56" s="21">
        <f t="shared" si="4"/>
        <v>0</v>
      </c>
      <c r="C56" s="21">
        <f>10386</f>
        <v>10386</v>
      </c>
      <c r="D56" s="21">
        <f t="shared" si="6"/>
        <v>87877</v>
      </c>
      <c r="E56" s="21">
        <f t="shared" si="5"/>
        <v>85</v>
      </c>
    </row>
    <row r="57">
      <c r="A57" s="21">
        <f>14324</f>
        <v>14324</v>
      </c>
      <c r="B57" s="21">
        <f t="shared" si="4"/>
        <v>0</v>
      </c>
      <c r="C57" s="21">
        <f>10547</f>
        <v>10547</v>
      </c>
      <c r="D57" s="21">
        <f t="shared" si="6"/>
        <v>87877</v>
      </c>
      <c r="E57" s="21">
        <f t="shared" si="5"/>
        <v>85</v>
      </c>
    </row>
    <row r="58">
      <c r="A58" s="21">
        <f>14557</f>
        <v>14557</v>
      </c>
      <c r="B58" s="21">
        <f t="shared" si="4"/>
        <v>0</v>
      </c>
      <c r="C58" s="21">
        <f>10710</f>
        <v>10710</v>
      </c>
      <c r="D58" s="21">
        <f t="shared" si="6"/>
        <v>87877</v>
      </c>
      <c r="E58" s="21">
        <f t="shared" si="5"/>
        <v>85</v>
      </c>
    </row>
    <row r="59">
      <c r="A59" s="21">
        <f>14772</f>
        <v>14772</v>
      </c>
      <c r="B59" s="21">
        <f t="shared" si="4"/>
        <v>0</v>
      </c>
      <c r="C59" s="21">
        <f>10873</f>
        <v>10873</v>
      </c>
      <c r="D59" s="21">
        <f t="shared" si="6"/>
        <v>87877</v>
      </c>
      <c r="E59" s="21">
        <f t="shared" si="5"/>
        <v>85</v>
      </c>
    </row>
    <row r="60">
      <c r="A60" s="21">
        <f>15022</f>
        <v>15022</v>
      </c>
      <c r="B60" s="21">
        <f t="shared" si="4"/>
        <v>0</v>
      </c>
      <c r="C60" s="21">
        <f>11036</f>
        <v>11036</v>
      </c>
      <c r="D60" s="21">
        <f t="shared" si="6"/>
        <v>87877</v>
      </c>
      <c r="E60" s="21">
        <f t="shared" si="5"/>
        <v>85</v>
      </c>
    </row>
    <row r="61">
      <c r="A61" s="21">
        <f>15284</f>
        <v>15284</v>
      </c>
      <c r="B61" s="21">
        <f>13</f>
        <v>13</v>
      </c>
      <c r="C61" s="21">
        <f>11225</f>
        <v>11225</v>
      </c>
      <c r="D61" s="21">
        <f t="shared" si="6"/>
        <v>87877</v>
      </c>
      <c r="E61" s="21">
        <f t="shared" si="5"/>
        <v>85</v>
      </c>
    </row>
    <row r="62">
      <c r="A62" s="21">
        <f>15536</f>
        <v>15536</v>
      </c>
      <c r="B62" s="21">
        <f>0</f>
        <v>0</v>
      </c>
      <c r="C62" s="21">
        <f>11377</f>
        <v>11377</v>
      </c>
      <c r="D62" s="21">
        <f t="shared" si="6"/>
        <v>87877</v>
      </c>
      <c r="E62" s="21">
        <f t="shared" si="5"/>
        <v>85</v>
      </c>
    </row>
    <row r="63">
      <c r="A63" s="21">
        <f>15795</f>
        <v>15795</v>
      </c>
      <c r="B63" s="21">
        <f>8</f>
        <v>8</v>
      </c>
      <c r="C63" s="21">
        <f>11550</f>
        <v>11550</v>
      </c>
      <c r="D63" s="21">
        <f>87926</f>
        <v>87926</v>
      </c>
      <c r="E63" s="21">
        <f t="shared" si="5"/>
        <v>85</v>
      </c>
    </row>
    <row r="64">
      <c r="A64" s="21">
        <f>16080</f>
        <v>16080</v>
      </c>
      <c r="B64" s="21">
        <f>5</f>
        <v>5</v>
      </c>
      <c r="C64" s="21">
        <f>11725</f>
        <v>11725</v>
      </c>
      <c r="D64" s="21">
        <f>87926</f>
        <v>87926</v>
      </c>
      <c r="E64" s="21">
        <f t="shared" si="5"/>
        <v>85</v>
      </c>
    </row>
    <row r="65">
      <c r="A65" s="21">
        <f>16305</f>
        <v>16305</v>
      </c>
      <c r="B65" s="21">
        <f>2</f>
        <v>2</v>
      </c>
      <c r="C65" s="21">
        <f>11867</f>
        <v>11867</v>
      </c>
      <c r="D65" s="21">
        <f>87926</f>
        <v>87926</v>
      </c>
      <c r="E65" s="21">
        <f t="shared" si="5"/>
        <v>85</v>
      </c>
    </row>
    <row r="66">
      <c r="A66" s="21">
        <f>16530</f>
        <v>16530</v>
      </c>
      <c r="B66" s="21">
        <f>7</f>
        <v>7</v>
      </c>
      <c r="C66" s="21">
        <f>12043</f>
        <v>12043</v>
      </c>
      <c r="D66" s="21">
        <f>103498</f>
        <v>103498</v>
      </c>
      <c r="E66" s="21">
        <f t="shared" ref="E66:E85" si="7">101</f>
        <v>101</v>
      </c>
    </row>
    <row r="67">
      <c r="A67" s="21">
        <f>16783</f>
        <v>16783</v>
      </c>
      <c r="B67" s="21">
        <f>2</f>
        <v>2</v>
      </c>
      <c r="C67" s="21">
        <f>12203</f>
        <v>12203</v>
      </c>
      <c r="D67" s="21">
        <f>103539</f>
        <v>103539</v>
      </c>
      <c r="E67" s="21">
        <f t="shared" si="7"/>
        <v>101</v>
      </c>
    </row>
    <row r="68">
      <c r="A68" s="21">
        <f>17000</f>
        <v>17000</v>
      </c>
      <c r="B68" s="21">
        <f t="shared" ref="B68:B77" si="8">0</f>
        <v>0</v>
      </c>
      <c r="C68" s="21">
        <f>12366</f>
        <v>12366</v>
      </c>
      <c r="D68" s="21">
        <f t="shared" ref="D68:D84" si="9">103719</f>
        <v>103719</v>
      </c>
      <c r="E68" s="21">
        <f t="shared" si="7"/>
        <v>101</v>
      </c>
    </row>
    <row r="69">
      <c r="A69" s="21">
        <f>17236</f>
        <v>17236</v>
      </c>
      <c r="B69" s="21">
        <f t="shared" si="8"/>
        <v>0</v>
      </c>
      <c r="C69" s="21">
        <f>12510</f>
        <v>12510</v>
      </c>
      <c r="D69" s="21">
        <f t="shared" si="9"/>
        <v>103719</v>
      </c>
      <c r="E69" s="21">
        <f t="shared" si="7"/>
        <v>101</v>
      </c>
    </row>
    <row r="70">
      <c r="A70" s="21">
        <f>17453</f>
        <v>17453</v>
      </c>
      <c r="B70" s="21">
        <f t="shared" si="8"/>
        <v>0</v>
      </c>
      <c r="C70" s="21">
        <f>12657</f>
        <v>12657</v>
      </c>
      <c r="D70" s="21">
        <f t="shared" si="9"/>
        <v>103719</v>
      </c>
      <c r="E70" s="21">
        <f t="shared" si="7"/>
        <v>101</v>
      </c>
    </row>
    <row r="71">
      <c r="A71" s="21">
        <f>17686</f>
        <v>17686</v>
      </c>
      <c r="B71" s="21">
        <f t="shared" si="8"/>
        <v>0</v>
      </c>
      <c r="C71" s="21">
        <f>12796</f>
        <v>12796</v>
      </c>
      <c r="D71" s="21">
        <f t="shared" si="9"/>
        <v>103719</v>
      </c>
      <c r="E71" s="21">
        <f t="shared" si="7"/>
        <v>101</v>
      </c>
    </row>
    <row r="72">
      <c r="A72" s="21">
        <f>17916</f>
        <v>17916</v>
      </c>
      <c r="B72" s="21">
        <f t="shared" si="8"/>
        <v>0</v>
      </c>
      <c r="C72" s="21">
        <f>12966</f>
        <v>12966</v>
      </c>
      <c r="D72" s="21">
        <f t="shared" si="9"/>
        <v>103719</v>
      </c>
      <c r="E72" s="21">
        <f t="shared" si="7"/>
        <v>101</v>
      </c>
    </row>
    <row r="73">
      <c r="A73" s="21">
        <f>18137</f>
        <v>18137</v>
      </c>
      <c r="B73" s="21">
        <f t="shared" si="8"/>
        <v>0</v>
      </c>
      <c r="C73" s="21">
        <f>13134</f>
        <v>13134</v>
      </c>
      <c r="D73" s="21">
        <f t="shared" si="9"/>
        <v>103719</v>
      </c>
      <c r="E73" s="21">
        <f t="shared" si="7"/>
        <v>101</v>
      </c>
    </row>
    <row r="74">
      <c r="A74" s="21">
        <f>18359</f>
        <v>18359</v>
      </c>
      <c r="B74" s="21">
        <f t="shared" si="8"/>
        <v>0</v>
      </c>
      <c r="C74" s="21">
        <f>13285</f>
        <v>13285</v>
      </c>
      <c r="D74" s="21">
        <f t="shared" si="9"/>
        <v>103719</v>
      </c>
      <c r="E74" s="21">
        <f t="shared" si="7"/>
        <v>101</v>
      </c>
    </row>
    <row r="75">
      <c r="A75" s="21">
        <f>18593</f>
        <v>18593</v>
      </c>
      <c r="B75" s="21">
        <f t="shared" si="8"/>
        <v>0</v>
      </c>
      <c r="C75" s="21">
        <f>13474</f>
        <v>13474</v>
      </c>
      <c r="D75" s="21">
        <f t="shared" si="9"/>
        <v>103719</v>
      </c>
      <c r="E75" s="21">
        <f t="shared" si="7"/>
        <v>101</v>
      </c>
    </row>
    <row r="76">
      <c r="A76" s="21">
        <f>18829</f>
        <v>18829</v>
      </c>
      <c r="B76" s="21">
        <f t="shared" si="8"/>
        <v>0</v>
      </c>
      <c r="C76" s="21">
        <f>13654</f>
        <v>13654</v>
      </c>
      <c r="D76" s="21">
        <f t="shared" si="9"/>
        <v>103719</v>
      </c>
      <c r="E76" s="21">
        <f t="shared" si="7"/>
        <v>101</v>
      </c>
    </row>
    <row r="77">
      <c r="A77" s="21">
        <f>19062</f>
        <v>19062</v>
      </c>
      <c r="B77" s="21">
        <f t="shared" si="8"/>
        <v>0</v>
      </c>
      <c r="C77" s="21">
        <f>13810</f>
        <v>13810</v>
      </c>
      <c r="D77" s="21">
        <f t="shared" si="9"/>
        <v>103719</v>
      </c>
      <c r="E77" s="21">
        <f t="shared" si="7"/>
        <v>101</v>
      </c>
    </row>
    <row r="78">
      <c r="A78" s="21">
        <f>19297</f>
        <v>19297</v>
      </c>
      <c r="B78" s="21">
        <f>2</f>
        <v>2</v>
      </c>
      <c r="C78" s="21">
        <f>13981</f>
        <v>13981</v>
      </c>
      <c r="D78" s="21">
        <f t="shared" si="9"/>
        <v>103719</v>
      </c>
      <c r="E78" s="21">
        <f t="shared" si="7"/>
        <v>101</v>
      </c>
    </row>
    <row r="79">
      <c r="A79" s="21">
        <f>19513</f>
        <v>19513</v>
      </c>
      <c r="B79" s="21">
        <f>0</f>
        <v>0</v>
      </c>
      <c r="C79" s="21">
        <f>14150</f>
        <v>14150</v>
      </c>
      <c r="D79" s="21">
        <f t="shared" si="9"/>
        <v>103719</v>
      </c>
      <c r="E79" s="21">
        <f t="shared" si="7"/>
        <v>101</v>
      </c>
    </row>
    <row r="80">
      <c r="A80" s="21">
        <f>19746</f>
        <v>19746</v>
      </c>
      <c r="B80" s="21">
        <f>0</f>
        <v>0</v>
      </c>
      <c r="C80" s="21">
        <f>14309</f>
        <v>14309</v>
      </c>
      <c r="D80" s="21">
        <f t="shared" si="9"/>
        <v>103719</v>
      </c>
      <c r="E80" s="21">
        <f t="shared" si="7"/>
        <v>101</v>
      </c>
    </row>
    <row r="81">
      <c r="A81" s="21">
        <f>19968</f>
        <v>19968</v>
      </c>
      <c r="B81" s="21">
        <f>0</f>
        <v>0</v>
      </c>
      <c r="C81" s="21">
        <f>14474</f>
        <v>14474</v>
      </c>
      <c r="D81" s="21">
        <f t="shared" si="9"/>
        <v>103719</v>
      </c>
      <c r="E81" s="21">
        <f t="shared" si="7"/>
        <v>101</v>
      </c>
    </row>
    <row r="82">
      <c r="A82" s="21">
        <f>20203</f>
        <v>20203</v>
      </c>
      <c r="B82" s="21">
        <f>0</f>
        <v>0</v>
      </c>
      <c r="C82" s="21">
        <f>14673</f>
        <v>14673</v>
      </c>
      <c r="D82" s="21">
        <f t="shared" si="9"/>
        <v>103719</v>
      </c>
      <c r="E82" s="21">
        <f t="shared" si="7"/>
        <v>101</v>
      </c>
    </row>
    <row r="83">
      <c r="A83" s="21">
        <f>20438</f>
        <v>20438</v>
      </c>
      <c r="B83" s="21">
        <f>0</f>
        <v>0</v>
      </c>
      <c r="C83" s="21">
        <f>14837</f>
        <v>14837</v>
      </c>
      <c r="D83" s="21">
        <f t="shared" si="9"/>
        <v>103719</v>
      </c>
      <c r="E83" s="21">
        <f t="shared" si="7"/>
        <v>101</v>
      </c>
    </row>
    <row r="84">
      <c r="A84" s="21">
        <f>20684</f>
        <v>20684</v>
      </c>
      <c r="B84" s="21">
        <f>0</f>
        <v>0</v>
      </c>
      <c r="C84" s="21">
        <f>15003</f>
        <v>15003</v>
      </c>
      <c r="D84" s="21">
        <f t="shared" si="9"/>
        <v>103719</v>
      </c>
      <c r="E84" s="21">
        <f t="shared" si="7"/>
        <v>101</v>
      </c>
    </row>
    <row r="85">
      <c r="A85" s="21">
        <f>20948</f>
        <v>20948</v>
      </c>
      <c r="B85" s="21">
        <f>2</f>
        <v>2</v>
      </c>
      <c r="C85" s="21">
        <f>15190</f>
        <v>15190</v>
      </c>
      <c r="D85" s="21">
        <f>103735</f>
        <v>103735</v>
      </c>
      <c r="E85" s="21">
        <f t="shared" si="7"/>
        <v>101</v>
      </c>
    </row>
    <row r="86">
      <c r="A86" s="21">
        <f>21198</f>
        <v>21198</v>
      </c>
      <c r="B86" s="21">
        <f>4</f>
        <v>4</v>
      </c>
      <c r="C86" s="21">
        <f>15352</f>
        <v>15352</v>
      </c>
      <c r="D86" s="21">
        <f>88449</f>
        <v>88449</v>
      </c>
      <c r="E86" s="21">
        <f>86</f>
        <v>86</v>
      </c>
    </row>
    <row r="87">
      <c r="A87" s="21">
        <f>21414</f>
        <v>21414</v>
      </c>
      <c r="B87" s="21">
        <f>0</f>
        <v>0</v>
      </c>
      <c r="C87" s="21">
        <f>15529</f>
        <v>15529</v>
      </c>
      <c r="D87" s="21">
        <f>88469</f>
        <v>88469</v>
      </c>
      <c r="E87" s="21">
        <f>86</f>
        <v>86</v>
      </c>
    </row>
    <row r="88">
      <c r="A88" s="21">
        <f>21636</f>
        <v>21636</v>
      </c>
      <c r="B88" s="21">
        <f>3</f>
        <v>3</v>
      </c>
      <c r="C88" s="21">
        <f>15676</f>
        <v>15676</v>
      </c>
      <c r="D88" s="21">
        <f>88469</f>
        <v>88469</v>
      </c>
      <c r="E88" s="21">
        <f>86</f>
        <v>86</v>
      </c>
    </row>
    <row r="89">
      <c r="A89" s="21">
        <f>21883</f>
        <v>21883</v>
      </c>
      <c r="B89" s="21">
        <f>0</f>
        <v>0</v>
      </c>
      <c r="C89" s="21">
        <f>15820</f>
        <v>15820</v>
      </c>
      <c r="D89" s="21">
        <f>104146</f>
        <v>104146</v>
      </c>
      <c r="E89" s="21">
        <f>101</f>
        <v>101</v>
      </c>
    </row>
    <row r="90">
      <c r="A90" s="21">
        <f>22115</f>
        <v>22115</v>
      </c>
      <c r="B90" s="21">
        <f>0</f>
        <v>0</v>
      </c>
      <c r="C90" s="21">
        <f>16000</f>
        <v>16000</v>
      </c>
      <c r="D90" s="21">
        <f>104450</f>
        <v>104450</v>
      </c>
      <c r="E90" s="21">
        <f t="shared" ref="E90:E103" si="10">102</f>
        <v>102</v>
      </c>
    </row>
    <row r="91">
      <c r="A91" s="21">
        <f>22360</f>
        <v>22360</v>
      </c>
      <c r="B91" s="21">
        <f>3</f>
        <v>3</v>
      </c>
      <c r="C91" s="21">
        <f>16175</f>
        <v>16175</v>
      </c>
      <c r="D91" s="21">
        <f>104494</f>
        <v>104494</v>
      </c>
      <c r="E91" s="21">
        <f t="shared" si="10"/>
        <v>102</v>
      </c>
    </row>
    <row r="92">
      <c r="A92" s="21">
        <f>22612</f>
        <v>22612</v>
      </c>
      <c r="B92" s="21">
        <f>2</f>
        <v>2</v>
      </c>
      <c r="C92" s="21">
        <f>16359</f>
        <v>16359</v>
      </c>
      <c r="D92" s="21">
        <f>104530</f>
        <v>104530</v>
      </c>
      <c r="E92" s="21">
        <f t="shared" si="10"/>
        <v>102</v>
      </c>
    </row>
    <row r="93">
      <c r="A93" s="21">
        <f>22851</f>
        <v>22851</v>
      </c>
      <c r="B93" s="21">
        <f>0</f>
        <v>0</v>
      </c>
      <c r="C93" s="21">
        <f>16518</f>
        <v>16518</v>
      </c>
      <c r="D93" s="21">
        <f>104544</f>
        <v>104544</v>
      </c>
      <c r="E93" s="21">
        <f t="shared" si="10"/>
        <v>102</v>
      </c>
    </row>
    <row r="94">
      <c r="A94" s="21">
        <f>23077</f>
        <v>23077</v>
      </c>
      <c r="B94" s="21">
        <f>0</f>
        <v>0</v>
      </c>
      <c r="C94" s="21">
        <f>16693</f>
        <v>16693</v>
      </c>
      <c r="D94" s="21">
        <f>104572</f>
        <v>104572</v>
      </c>
      <c r="E94" s="21">
        <f t="shared" si="10"/>
        <v>102</v>
      </c>
    </row>
    <row r="95">
      <c r="A95" s="21">
        <f>23287</f>
        <v>23287</v>
      </c>
      <c r="B95" s="21">
        <f>0</f>
        <v>0</v>
      </c>
      <c r="C95" s="21">
        <f>16867</f>
        <v>16867</v>
      </c>
      <c r="D95" s="21">
        <f t="shared" ref="D95:D102" si="11">104588</f>
        <v>104588</v>
      </c>
      <c r="E95" s="21">
        <f t="shared" si="10"/>
        <v>102</v>
      </c>
    </row>
    <row r="96">
      <c r="A96" s="21">
        <f>23497</f>
        <v>23497</v>
      </c>
      <c r="B96" s="21">
        <f>0</f>
        <v>0</v>
      </c>
      <c r="C96" s="21">
        <f>17011</f>
        <v>17011</v>
      </c>
      <c r="D96" s="21">
        <f t="shared" si="11"/>
        <v>104588</v>
      </c>
      <c r="E96" s="21">
        <f t="shared" si="10"/>
        <v>102</v>
      </c>
    </row>
    <row r="97">
      <c r="A97" s="21">
        <f>23722</f>
        <v>23722</v>
      </c>
      <c r="B97" s="21">
        <f>0</f>
        <v>0</v>
      </c>
      <c r="C97" s="21">
        <f>17171</f>
        <v>17171</v>
      </c>
      <c r="D97" s="21">
        <f t="shared" si="11"/>
        <v>104588</v>
      </c>
      <c r="E97" s="21">
        <f t="shared" si="10"/>
        <v>102</v>
      </c>
    </row>
    <row r="98">
      <c r="A98" s="21">
        <f>23950</f>
        <v>23950</v>
      </c>
      <c r="B98" s="21">
        <f>0</f>
        <v>0</v>
      </c>
      <c r="C98" s="21">
        <f>17335</f>
        <v>17335</v>
      </c>
      <c r="D98" s="21">
        <f t="shared" si="11"/>
        <v>104588</v>
      </c>
      <c r="E98" s="21">
        <f t="shared" si="10"/>
        <v>102</v>
      </c>
    </row>
    <row r="99">
      <c r="A99" s="21">
        <f>24175</f>
        <v>24175</v>
      </c>
      <c r="B99" s="21">
        <f>12</f>
        <v>12</v>
      </c>
      <c r="C99" s="21">
        <f>17504</f>
        <v>17504</v>
      </c>
      <c r="D99" s="21">
        <f t="shared" si="11"/>
        <v>104588</v>
      </c>
      <c r="E99" s="21">
        <f t="shared" si="10"/>
        <v>102</v>
      </c>
    </row>
    <row r="100">
      <c r="A100" s="21">
        <f>24378</f>
        <v>24378</v>
      </c>
      <c r="B100" s="21">
        <f t="shared" ref="B100:B124" si="12">0</f>
        <v>0</v>
      </c>
      <c r="C100" s="21">
        <f>17660</f>
        <v>17660</v>
      </c>
      <c r="D100" s="21">
        <f t="shared" si="11"/>
        <v>104588</v>
      </c>
      <c r="E100" s="21">
        <f t="shared" si="10"/>
        <v>102</v>
      </c>
    </row>
    <row r="101">
      <c r="A101" s="21">
        <f>24603</f>
        <v>24603</v>
      </c>
      <c r="B101" s="21">
        <f t="shared" si="12"/>
        <v>0</v>
      </c>
      <c r="C101" s="21">
        <f>17834</f>
        <v>17834</v>
      </c>
      <c r="D101" s="21">
        <f t="shared" si="11"/>
        <v>104588</v>
      </c>
      <c r="E101" s="21">
        <f t="shared" si="10"/>
        <v>102</v>
      </c>
    </row>
    <row r="102">
      <c r="A102" s="21">
        <f>24827</f>
        <v>24827</v>
      </c>
      <c r="B102" s="21">
        <f t="shared" si="12"/>
        <v>0</v>
      </c>
      <c r="C102" s="21">
        <f>17982</f>
        <v>17982</v>
      </c>
      <c r="D102" s="21">
        <f t="shared" si="11"/>
        <v>104588</v>
      </c>
      <c r="E102" s="21">
        <f t="shared" si="10"/>
        <v>102</v>
      </c>
    </row>
    <row r="103">
      <c r="A103" s="21">
        <f>25047</f>
        <v>25047</v>
      </c>
      <c r="B103" s="21">
        <f t="shared" si="12"/>
        <v>0</v>
      </c>
      <c r="C103" s="21">
        <f>18142</f>
        <v>18142</v>
      </c>
      <c r="D103" s="21">
        <f>104598</f>
        <v>104598</v>
      </c>
      <c r="E103" s="21">
        <f t="shared" si="10"/>
        <v>102</v>
      </c>
    </row>
    <row r="104">
      <c r="A104" s="21">
        <f>25267</f>
        <v>25267</v>
      </c>
      <c r="B104" s="21">
        <f t="shared" si="12"/>
        <v>0</v>
      </c>
      <c r="C104" s="21">
        <f>18320</f>
        <v>18320</v>
      </c>
      <c r="D104" s="21">
        <f>73498</f>
        <v>73498</v>
      </c>
      <c r="E104" s="21">
        <f>71</f>
        <v>71</v>
      </c>
    </row>
    <row r="105">
      <c r="A105" s="21">
        <f>25485</f>
        <v>25485</v>
      </c>
      <c r="B105" s="21">
        <f t="shared" si="12"/>
        <v>0</v>
      </c>
      <c r="C105" s="21">
        <f>18462</f>
        <v>18462</v>
      </c>
      <c r="D105" s="21">
        <f>72776</f>
        <v>72776</v>
      </c>
      <c r="E105" s="21">
        <f>71</f>
        <v>71</v>
      </c>
    </row>
    <row r="106">
      <c r="A106" s="21">
        <f>25718</f>
        <v>25718</v>
      </c>
      <c r="B106" s="21">
        <f t="shared" si="12"/>
        <v>0</v>
      </c>
      <c r="C106" s="21">
        <f>18635</f>
        <v>18635</v>
      </c>
      <c r="D106" s="21">
        <f>72776</f>
        <v>72776</v>
      </c>
      <c r="E106" s="21">
        <f>71</f>
        <v>71</v>
      </c>
    </row>
    <row r="107">
      <c r="A107" s="21">
        <f>25938</f>
        <v>25938</v>
      </c>
      <c r="B107" s="21">
        <f t="shared" si="12"/>
        <v>0</v>
      </c>
      <c r="C107" s="21">
        <f>18816</f>
        <v>18816</v>
      </c>
      <c r="D107" s="21">
        <f>88364</f>
        <v>88364</v>
      </c>
      <c r="E107" s="21">
        <f>86</f>
        <v>86</v>
      </c>
    </row>
    <row r="108">
      <c r="A108" s="21">
        <f>26174</f>
        <v>26174</v>
      </c>
      <c r="B108" s="21">
        <f t="shared" si="12"/>
        <v>0</v>
      </c>
      <c r="C108" s="21">
        <f>18984</f>
        <v>18984</v>
      </c>
      <c r="D108" s="21">
        <f>88358</f>
        <v>88358</v>
      </c>
      <c r="E108" s="21">
        <f>86</f>
        <v>86</v>
      </c>
    </row>
    <row r="109">
      <c r="A109" s="21">
        <f>26398</f>
        <v>26398</v>
      </c>
      <c r="B109" s="21">
        <f t="shared" si="12"/>
        <v>0</v>
      </c>
      <c r="C109" s="21">
        <f>19156</f>
        <v>19156</v>
      </c>
      <c r="D109" s="21">
        <f>88358</f>
        <v>88358</v>
      </c>
      <c r="E109" s="21">
        <f>86</f>
        <v>86</v>
      </c>
    </row>
    <row r="110">
      <c r="A110" s="21">
        <f>26644</f>
        <v>26644</v>
      </c>
      <c r="B110" s="21">
        <f t="shared" si="12"/>
        <v>0</v>
      </c>
      <c r="C110" s="21">
        <f>19326</f>
        <v>19326</v>
      </c>
      <c r="D110" s="21">
        <f>103906</f>
        <v>103906</v>
      </c>
      <c r="E110" s="21">
        <f t="shared" ref="E110:E121" si="13">101</f>
        <v>101</v>
      </c>
    </row>
    <row r="111">
      <c r="A111" s="21">
        <f>26865</f>
        <v>26865</v>
      </c>
      <c r="B111" s="21">
        <f t="shared" si="12"/>
        <v>0</v>
      </c>
      <c r="C111" s="21">
        <f>19470</f>
        <v>19470</v>
      </c>
      <c r="D111" s="21">
        <f t="shared" ref="D111:D119" si="14">103918</f>
        <v>103918</v>
      </c>
      <c r="E111" s="21">
        <f t="shared" si="13"/>
        <v>101</v>
      </c>
    </row>
    <row r="112">
      <c r="A112" s="21">
        <f>27092</f>
        <v>27092</v>
      </c>
      <c r="B112" s="21">
        <f t="shared" si="12"/>
        <v>0</v>
      </c>
      <c r="C112" s="21">
        <f>19644</f>
        <v>19644</v>
      </c>
      <c r="D112" s="21">
        <f t="shared" si="14"/>
        <v>103918</v>
      </c>
      <c r="E112" s="21">
        <f t="shared" si="13"/>
        <v>101</v>
      </c>
    </row>
    <row r="113">
      <c r="A113" s="21">
        <f>27318</f>
        <v>27318</v>
      </c>
      <c r="B113" s="21">
        <f t="shared" si="12"/>
        <v>0</v>
      </c>
      <c r="C113" s="21">
        <f>19803</f>
        <v>19803</v>
      </c>
      <c r="D113" s="21">
        <f t="shared" si="14"/>
        <v>103918</v>
      </c>
      <c r="E113" s="21">
        <f t="shared" si="13"/>
        <v>101</v>
      </c>
    </row>
    <row r="114">
      <c r="A114" s="21">
        <f>27551</f>
        <v>27551</v>
      </c>
      <c r="B114" s="21">
        <f t="shared" si="12"/>
        <v>0</v>
      </c>
      <c r="C114" s="21">
        <f>19951</f>
        <v>19951</v>
      </c>
      <c r="D114" s="21">
        <f t="shared" si="14"/>
        <v>103918</v>
      </c>
      <c r="E114" s="21">
        <f t="shared" si="13"/>
        <v>101</v>
      </c>
    </row>
    <row r="115">
      <c r="A115" s="21">
        <f>27799</f>
        <v>27799</v>
      </c>
      <c r="B115" s="21">
        <f t="shared" si="12"/>
        <v>0</v>
      </c>
      <c r="C115" s="21">
        <f>20122</f>
        <v>20122</v>
      </c>
      <c r="D115" s="21">
        <f t="shared" si="14"/>
        <v>103918</v>
      </c>
      <c r="E115" s="21">
        <f t="shared" si="13"/>
        <v>101</v>
      </c>
    </row>
    <row r="116">
      <c r="A116" s="21">
        <f>28037</f>
        <v>28037</v>
      </c>
      <c r="B116" s="21">
        <f t="shared" si="12"/>
        <v>0</v>
      </c>
      <c r="C116" s="21">
        <f>20288</f>
        <v>20288</v>
      </c>
      <c r="D116" s="21">
        <f t="shared" si="14"/>
        <v>103918</v>
      </c>
      <c r="E116" s="21">
        <f t="shared" si="13"/>
        <v>101</v>
      </c>
    </row>
    <row r="117">
      <c r="A117" s="21">
        <f>28265</f>
        <v>28265</v>
      </c>
      <c r="B117" s="21">
        <f t="shared" si="12"/>
        <v>0</v>
      </c>
      <c r="C117" s="21">
        <f>20439</f>
        <v>20439</v>
      </c>
      <c r="D117" s="21">
        <f t="shared" si="14"/>
        <v>103918</v>
      </c>
      <c r="E117" s="21">
        <f t="shared" si="13"/>
        <v>101</v>
      </c>
    </row>
    <row r="118">
      <c r="A118" s="21">
        <f>28521</f>
        <v>28521</v>
      </c>
      <c r="B118" s="21">
        <f t="shared" si="12"/>
        <v>0</v>
      </c>
      <c r="C118" s="21">
        <f>20615</f>
        <v>20615</v>
      </c>
      <c r="D118" s="21">
        <f t="shared" si="14"/>
        <v>103918</v>
      </c>
      <c r="E118" s="21">
        <f t="shared" si="13"/>
        <v>101</v>
      </c>
    </row>
    <row r="119">
      <c r="A119" s="21">
        <f>28760</f>
        <v>28760</v>
      </c>
      <c r="B119" s="21">
        <f t="shared" si="12"/>
        <v>0</v>
      </c>
      <c r="C119" s="21">
        <f>20758</f>
        <v>20758</v>
      </c>
      <c r="D119" s="21">
        <f t="shared" si="14"/>
        <v>103918</v>
      </c>
      <c r="E119" s="21">
        <f t="shared" si="13"/>
        <v>101</v>
      </c>
    </row>
    <row r="120">
      <c r="A120" s="21">
        <f>28988</f>
        <v>28988</v>
      </c>
      <c r="B120" s="21">
        <f t="shared" si="12"/>
        <v>0</v>
      </c>
      <c r="C120" s="21">
        <f>20899</f>
        <v>20899</v>
      </c>
      <c r="D120" s="21">
        <f>103882</f>
        <v>103882</v>
      </c>
      <c r="E120" s="21">
        <f t="shared" si="13"/>
        <v>101</v>
      </c>
    </row>
    <row r="121">
      <c r="A121" s="21">
        <f>29245</f>
        <v>29245</v>
      </c>
      <c r="B121" s="21">
        <f t="shared" si="12"/>
        <v>0</v>
      </c>
      <c r="C121" s="21">
        <f>21089</f>
        <v>21089</v>
      </c>
      <c r="D121" s="21">
        <f>103900</f>
        <v>103900</v>
      </c>
      <c r="E121" s="21">
        <f t="shared" si="13"/>
        <v>101</v>
      </c>
    </row>
    <row r="122">
      <c r="A122" s="21">
        <f>29465</f>
        <v>29465</v>
      </c>
      <c r="B122" s="21">
        <f t="shared" si="12"/>
        <v>0</v>
      </c>
      <c r="C122" s="21">
        <f>21228</f>
        <v>21228</v>
      </c>
      <c r="D122" s="21">
        <f>89132</f>
        <v>89132</v>
      </c>
      <c r="E122" s="21">
        <f t="shared" ref="E122:E129" si="15">87</f>
        <v>87</v>
      </c>
    </row>
    <row r="123">
      <c r="A123" s="21">
        <f>29694</f>
        <v>29694</v>
      </c>
      <c r="B123" s="21">
        <f t="shared" si="12"/>
        <v>0</v>
      </c>
      <c r="C123" s="21">
        <f>21372</f>
        <v>21372</v>
      </c>
      <c r="D123" s="21">
        <f>89132</f>
        <v>89132</v>
      </c>
      <c r="E123" s="21">
        <f t="shared" si="15"/>
        <v>87</v>
      </c>
    </row>
    <row r="124">
      <c r="A124" s="21">
        <f>29942</f>
        <v>29942</v>
      </c>
      <c r="B124" s="21">
        <f t="shared" si="12"/>
        <v>0</v>
      </c>
      <c r="C124" s="21">
        <f>21540</f>
        <v>21540</v>
      </c>
      <c r="D124" s="21">
        <f>89132</f>
        <v>89132</v>
      </c>
      <c r="E124" s="21">
        <f t="shared" si="15"/>
        <v>87</v>
      </c>
    </row>
    <row r="125">
      <c r="A125" s="21">
        <f>30221</f>
        <v>30221</v>
      </c>
      <c r="B125" s="21">
        <f>8</f>
        <v>8</v>
      </c>
      <c r="C125" s="21">
        <f>21694</f>
        <v>21694</v>
      </c>
      <c r="D125" s="21">
        <f>89140</f>
        <v>89140</v>
      </c>
      <c r="E125" s="21">
        <f t="shared" si="15"/>
        <v>87</v>
      </c>
    </row>
    <row r="126">
      <c r="A126" s="21">
        <f>30423</f>
        <v>30423</v>
      </c>
      <c r="B126" s="21">
        <f>0</f>
        <v>0</v>
      </c>
      <c r="C126" s="21">
        <f>21828</f>
        <v>21828</v>
      </c>
      <c r="D126" s="21">
        <f>89140</f>
        <v>89140</v>
      </c>
      <c r="E126" s="21">
        <f t="shared" si="15"/>
        <v>87</v>
      </c>
    </row>
    <row r="127">
      <c r="A127" s="21">
        <f>30660</f>
        <v>30660</v>
      </c>
      <c r="B127" s="21">
        <f>0</f>
        <v>0</v>
      </c>
      <c r="C127" s="21">
        <f>22000</f>
        <v>22000</v>
      </c>
      <c r="D127" s="21">
        <f>89140</f>
        <v>89140</v>
      </c>
      <c r="E127" s="21">
        <f t="shared" si="15"/>
        <v>87</v>
      </c>
    </row>
    <row r="128">
      <c r="A128" s="21">
        <f>30920</f>
        <v>30920</v>
      </c>
      <c r="B128" s="21">
        <f>2</f>
        <v>2</v>
      </c>
      <c r="C128" s="21">
        <f>22167</f>
        <v>22167</v>
      </c>
      <c r="D128" s="21">
        <f>89140</f>
        <v>89140</v>
      </c>
      <c r="E128" s="21">
        <f t="shared" si="15"/>
        <v>87</v>
      </c>
    </row>
    <row r="129">
      <c r="A129" s="21">
        <f>31150</f>
        <v>31150</v>
      </c>
      <c r="B129" s="21">
        <f>0</f>
        <v>0</v>
      </c>
      <c r="C129" s="21">
        <f>22307</f>
        <v>22307</v>
      </c>
      <c r="D129" s="21">
        <f>89140</f>
        <v>89140</v>
      </c>
      <c r="E129" s="21">
        <f t="shared" si="15"/>
        <v>87</v>
      </c>
    </row>
    <row r="130">
      <c r="A130" s="21">
        <f>31373</f>
        <v>31373</v>
      </c>
      <c r="B130" s="21">
        <f>3</f>
        <v>3</v>
      </c>
      <c r="C130" s="21">
        <f>22478</f>
        <v>22478</v>
      </c>
      <c r="D130" s="21">
        <f>104734</f>
        <v>104734</v>
      </c>
      <c r="E130" s="21">
        <f t="shared" ref="E130:E140" si="16">102</f>
        <v>102</v>
      </c>
    </row>
    <row r="131">
      <c r="A131" s="21">
        <f>31621</f>
        <v>31621</v>
      </c>
      <c r="B131" s="21">
        <f>2</f>
        <v>2</v>
      </c>
      <c r="C131" s="21">
        <f>22628</f>
        <v>22628</v>
      </c>
      <c r="D131" s="21">
        <f t="shared" ref="D131:D139" si="17">104708</f>
        <v>104708</v>
      </c>
      <c r="E131" s="21">
        <f t="shared" si="16"/>
        <v>102</v>
      </c>
    </row>
    <row r="132">
      <c r="A132" s="21">
        <f>31866</f>
        <v>31866</v>
      </c>
      <c r="B132" s="21">
        <f>0</f>
        <v>0</v>
      </c>
      <c r="C132" s="21">
        <f>22790</f>
        <v>22790</v>
      </c>
      <c r="D132" s="21">
        <f t="shared" si="17"/>
        <v>104708</v>
      </c>
      <c r="E132" s="21">
        <f t="shared" si="16"/>
        <v>102</v>
      </c>
    </row>
    <row r="133">
      <c r="A133" s="21">
        <f>32107</f>
        <v>32107</v>
      </c>
      <c r="B133" s="21">
        <f>0</f>
        <v>0</v>
      </c>
      <c r="C133" s="21">
        <f>22954</f>
        <v>22954</v>
      </c>
      <c r="D133" s="21">
        <f t="shared" si="17"/>
        <v>104708</v>
      </c>
      <c r="E133" s="21">
        <f t="shared" si="16"/>
        <v>102</v>
      </c>
    </row>
    <row r="134">
      <c r="A134" s="21">
        <f>32338</f>
        <v>32338</v>
      </c>
      <c r="B134" s="21">
        <f>0</f>
        <v>0</v>
      </c>
      <c r="C134" s="21">
        <f>23126</f>
        <v>23126</v>
      </c>
      <c r="D134" s="21">
        <f t="shared" si="17"/>
        <v>104708</v>
      </c>
      <c r="E134" s="21">
        <f t="shared" si="16"/>
        <v>102</v>
      </c>
    </row>
    <row r="135">
      <c r="A135" s="21">
        <f>32542</f>
        <v>32542</v>
      </c>
      <c r="B135" s="21">
        <f>0</f>
        <v>0</v>
      </c>
      <c r="C135" s="21">
        <f>23292</f>
        <v>23292</v>
      </c>
      <c r="D135" s="21">
        <f t="shared" si="17"/>
        <v>104708</v>
      </c>
      <c r="E135" s="21">
        <f t="shared" si="16"/>
        <v>102</v>
      </c>
    </row>
    <row r="136">
      <c r="A136" s="21">
        <f>32766</f>
        <v>32766</v>
      </c>
      <c r="B136" s="21">
        <f>0</f>
        <v>0</v>
      </c>
      <c r="C136" s="21">
        <f>23456</f>
        <v>23456</v>
      </c>
      <c r="D136" s="21">
        <f t="shared" si="17"/>
        <v>104708</v>
      </c>
      <c r="E136" s="21">
        <f t="shared" si="16"/>
        <v>102</v>
      </c>
    </row>
    <row r="137">
      <c r="A137" s="21">
        <f>33021</f>
        <v>33021</v>
      </c>
      <c r="B137" s="21">
        <f>0</f>
        <v>0</v>
      </c>
      <c r="C137" s="21">
        <f>23597</f>
        <v>23597</v>
      </c>
      <c r="D137" s="21">
        <f t="shared" si="17"/>
        <v>104708</v>
      </c>
      <c r="E137" s="21">
        <f t="shared" si="16"/>
        <v>102</v>
      </c>
    </row>
    <row r="138">
      <c r="A138" s="21">
        <f>33249</f>
        <v>33249</v>
      </c>
      <c r="B138" s="21">
        <f>3</f>
        <v>3</v>
      </c>
      <c r="C138" s="21">
        <f>23748</f>
        <v>23748</v>
      </c>
      <c r="D138" s="21">
        <f t="shared" si="17"/>
        <v>104708</v>
      </c>
      <c r="E138" s="21">
        <f t="shared" si="16"/>
        <v>102</v>
      </c>
    </row>
    <row r="139">
      <c r="A139" s="21">
        <f>33483</f>
        <v>33483</v>
      </c>
      <c r="B139" s="21">
        <f>0</f>
        <v>0</v>
      </c>
      <c r="C139" s="21">
        <f>23910</f>
        <v>23910</v>
      </c>
      <c r="D139" s="21">
        <f t="shared" si="17"/>
        <v>104708</v>
      </c>
      <c r="E139" s="21">
        <f t="shared" si="16"/>
        <v>102</v>
      </c>
    </row>
    <row r="140">
      <c r="A140" s="21">
        <f>33732</f>
        <v>33732</v>
      </c>
      <c r="B140" s="21">
        <f>8</f>
        <v>8</v>
      </c>
      <c r="C140" s="21">
        <f>24102</f>
        <v>24102</v>
      </c>
      <c r="D140" s="21">
        <f>104907</f>
        <v>104907</v>
      </c>
      <c r="E140" s="21">
        <f t="shared" si="16"/>
        <v>102</v>
      </c>
    </row>
    <row r="141">
      <c r="A141" s="21">
        <f>33970</f>
        <v>33970</v>
      </c>
      <c r="B141" s="21">
        <f t="shared" ref="B141:B152" si="18">0</f>
        <v>0</v>
      </c>
      <c r="C141" s="21">
        <f>24270</f>
        <v>24270</v>
      </c>
      <c r="D141" s="21">
        <f>89549</f>
        <v>89549</v>
      </c>
      <c r="E141" s="21">
        <f t="shared" ref="E141:E157" si="19">87</f>
        <v>87</v>
      </c>
    </row>
    <row r="142">
      <c r="A142" s="21">
        <f>34207</f>
        <v>34207</v>
      </c>
      <c r="B142" s="21">
        <f t="shared" si="18"/>
        <v>0</v>
      </c>
      <c r="C142" s="21">
        <f>24457</f>
        <v>24457</v>
      </c>
      <c r="D142" s="21">
        <f t="shared" ref="D142:D157" si="20">89553</f>
        <v>89553</v>
      </c>
      <c r="E142" s="21">
        <f t="shared" si="19"/>
        <v>87</v>
      </c>
    </row>
    <row r="143">
      <c r="A143" s="21">
        <f>34437</f>
        <v>34437</v>
      </c>
      <c r="B143" s="21">
        <f t="shared" si="18"/>
        <v>0</v>
      </c>
      <c r="C143" s="21">
        <f>24633</f>
        <v>24633</v>
      </c>
      <c r="D143" s="21">
        <f t="shared" si="20"/>
        <v>89553</v>
      </c>
      <c r="E143" s="21">
        <f t="shared" si="19"/>
        <v>87</v>
      </c>
    </row>
    <row r="144">
      <c r="A144" s="21">
        <f>34685</f>
        <v>34685</v>
      </c>
      <c r="B144" s="21">
        <f t="shared" si="18"/>
        <v>0</v>
      </c>
      <c r="C144" s="21">
        <f>24793</f>
        <v>24793</v>
      </c>
      <c r="D144" s="21">
        <f t="shared" si="20"/>
        <v>89553</v>
      </c>
      <c r="E144" s="21">
        <f t="shared" si="19"/>
        <v>87</v>
      </c>
    </row>
    <row r="145">
      <c r="A145" s="21">
        <f>34886</f>
        <v>34886</v>
      </c>
      <c r="B145" s="21">
        <f t="shared" si="18"/>
        <v>0</v>
      </c>
      <c r="C145" s="21">
        <f>24941</f>
        <v>24941</v>
      </c>
      <c r="D145" s="21">
        <f t="shared" si="20"/>
        <v>89553</v>
      </c>
      <c r="E145" s="21">
        <f t="shared" si="19"/>
        <v>87</v>
      </c>
    </row>
    <row r="146">
      <c r="A146" s="21">
        <f>35094</f>
        <v>35094</v>
      </c>
      <c r="B146" s="21">
        <f t="shared" si="18"/>
        <v>0</v>
      </c>
      <c r="C146" s="21">
        <f>25085</f>
        <v>25085</v>
      </c>
      <c r="D146" s="21">
        <f t="shared" si="20"/>
        <v>89553</v>
      </c>
      <c r="E146" s="21">
        <f t="shared" si="19"/>
        <v>87</v>
      </c>
    </row>
    <row r="147">
      <c r="A147" s="21">
        <f>35320</f>
        <v>35320</v>
      </c>
      <c r="B147" s="21">
        <f t="shared" si="18"/>
        <v>0</v>
      </c>
      <c r="C147" s="21">
        <f>25220</f>
        <v>25220</v>
      </c>
      <c r="D147" s="21">
        <f t="shared" si="20"/>
        <v>89553</v>
      </c>
      <c r="E147" s="21">
        <f t="shared" si="19"/>
        <v>87</v>
      </c>
    </row>
    <row r="148">
      <c r="A148" s="21">
        <f>35549</f>
        <v>35549</v>
      </c>
      <c r="B148" s="21">
        <f t="shared" si="18"/>
        <v>0</v>
      </c>
      <c r="C148" s="21">
        <f>25385</f>
        <v>25385</v>
      </c>
      <c r="D148" s="21">
        <f t="shared" si="20"/>
        <v>89553</v>
      </c>
      <c r="E148" s="21">
        <f t="shared" si="19"/>
        <v>87</v>
      </c>
    </row>
    <row r="149">
      <c r="A149" s="21">
        <f>35778</f>
        <v>35778</v>
      </c>
      <c r="B149" s="21">
        <f t="shared" si="18"/>
        <v>0</v>
      </c>
      <c r="C149" s="21">
        <f>25532</f>
        <v>25532</v>
      </c>
      <c r="D149" s="21">
        <f t="shared" si="20"/>
        <v>89553</v>
      </c>
      <c r="E149" s="21">
        <f t="shared" si="19"/>
        <v>87</v>
      </c>
    </row>
    <row r="150">
      <c r="A150" s="21">
        <f>35999</f>
        <v>35999</v>
      </c>
      <c r="B150" s="21">
        <f t="shared" si="18"/>
        <v>0</v>
      </c>
      <c r="C150" s="21">
        <f>25692</f>
        <v>25692</v>
      </c>
      <c r="D150" s="21">
        <f t="shared" si="20"/>
        <v>89553</v>
      </c>
      <c r="E150" s="21">
        <f t="shared" si="19"/>
        <v>87</v>
      </c>
    </row>
    <row r="151">
      <c r="A151" s="21">
        <f>36267</f>
        <v>36267</v>
      </c>
      <c r="B151" s="21">
        <f t="shared" si="18"/>
        <v>0</v>
      </c>
      <c r="C151" s="21">
        <f>25855</f>
        <v>25855</v>
      </c>
      <c r="D151" s="21">
        <f t="shared" si="20"/>
        <v>89553</v>
      </c>
      <c r="E151" s="21">
        <f t="shared" si="19"/>
        <v>87</v>
      </c>
    </row>
    <row r="152">
      <c r="A152" s="21">
        <f t="shared" ref="A152:A303" si="21">36551</f>
        <v>36551</v>
      </c>
      <c r="B152" s="21">
        <f t="shared" si="18"/>
        <v>0</v>
      </c>
      <c r="C152" s="21">
        <f>26032</f>
        <v>26032</v>
      </c>
      <c r="D152" s="21">
        <f t="shared" si="20"/>
        <v>89553</v>
      </c>
      <c r="E152" s="21">
        <f t="shared" si="19"/>
        <v>87</v>
      </c>
    </row>
    <row r="153">
      <c r="A153" s="21">
        <f t="shared" si="21"/>
        <v>36551</v>
      </c>
      <c r="B153" s="21" t="s">
        <v>9</v>
      </c>
      <c r="C153" s="21">
        <f>26182</f>
        <v>26182</v>
      </c>
      <c r="D153" s="21">
        <f t="shared" si="20"/>
        <v>89553</v>
      </c>
      <c r="E153" s="21">
        <f t="shared" si="19"/>
        <v>87</v>
      </c>
    </row>
    <row r="154">
      <c r="A154" s="21">
        <f t="shared" si="21"/>
        <v>36551</v>
      </c>
      <c r="B154" s="21" t="s">
        <v>9</v>
      </c>
      <c r="C154" s="21">
        <f>26350</f>
        <v>26350</v>
      </c>
      <c r="D154" s="21">
        <f t="shared" si="20"/>
        <v>89553</v>
      </c>
      <c r="E154" s="21">
        <f t="shared" si="19"/>
        <v>87</v>
      </c>
    </row>
    <row r="155">
      <c r="A155" s="21">
        <f t="shared" si="21"/>
        <v>36551</v>
      </c>
      <c r="B155" s="21" t="s">
        <v>9</v>
      </c>
      <c r="C155" s="21">
        <f>26517</f>
        <v>26517</v>
      </c>
      <c r="D155" s="21">
        <f t="shared" si="20"/>
        <v>89553</v>
      </c>
      <c r="E155" s="21">
        <f t="shared" si="19"/>
        <v>87</v>
      </c>
    </row>
    <row r="156">
      <c r="A156" s="21">
        <f t="shared" si="21"/>
        <v>36551</v>
      </c>
      <c r="B156" s="21" t="s">
        <v>9</v>
      </c>
      <c r="C156" s="21">
        <f>26672</f>
        <v>26672</v>
      </c>
      <c r="D156" s="21">
        <f t="shared" si="20"/>
        <v>89553</v>
      </c>
      <c r="E156" s="21">
        <f t="shared" si="19"/>
        <v>87</v>
      </c>
    </row>
    <row r="157">
      <c r="A157" s="21">
        <f t="shared" si="21"/>
        <v>36551</v>
      </c>
      <c r="B157" s="21" t="s">
        <v>9</v>
      </c>
      <c r="C157" s="21">
        <f>26816</f>
        <v>26816</v>
      </c>
      <c r="D157" s="21">
        <f t="shared" si="20"/>
        <v>89553</v>
      </c>
      <c r="E157" s="21">
        <f t="shared" si="19"/>
        <v>87</v>
      </c>
    </row>
    <row r="158">
      <c r="A158" s="21">
        <f t="shared" si="21"/>
        <v>36551</v>
      </c>
      <c r="B158" s="21" t="s">
        <v>9</v>
      </c>
      <c r="C158" s="21">
        <f>26972</f>
        <v>26972</v>
      </c>
      <c r="D158" s="21">
        <f>105116</f>
        <v>105116</v>
      </c>
      <c r="E158" s="21">
        <f t="shared" ref="E158:E196" si="22">102</f>
        <v>102</v>
      </c>
    </row>
    <row r="159">
      <c r="A159" s="21">
        <f t="shared" si="21"/>
        <v>36551</v>
      </c>
      <c r="B159" s="21" t="s">
        <v>9</v>
      </c>
      <c r="C159" s="21">
        <f>27125</f>
        <v>27125</v>
      </c>
      <c r="D159" s="21">
        <f t="shared" ref="D159:D176" si="23">105130</f>
        <v>105130</v>
      </c>
      <c r="E159" s="21">
        <f t="shared" si="22"/>
        <v>102</v>
      </c>
    </row>
    <row r="160">
      <c r="A160" s="21">
        <f t="shared" si="21"/>
        <v>36551</v>
      </c>
      <c r="B160" s="21" t="s">
        <v>9</v>
      </c>
      <c r="C160" s="21">
        <f>27287</f>
        <v>27287</v>
      </c>
      <c r="D160" s="21">
        <f t="shared" si="23"/>
        <v>105130</v>
      </c>
      <c r="E160" s="21">
        <f t="shared" si="22"/>
        <v>102</v>
      </c>
    </row>
    <row r="161">
      <c r="A161" s="21">
        <f t="shared" si="21"/>
        <v>36551</v>
      </c>
      <c r="B161" s="21" t="s">
        <v>9</v>
      </c>
      <c r="C161" s="21">
        <f>27455</f>
        <v>27455</v>
      </c>
      <c r="D161" s="21">
        <f t="shared" si="23"/>
        <v>105130</v>
      </c>
      <c r="E161" s="21">
        <f t="shared" si="22"/>
        <v>102</v>
      </c>
    </row>
    <row r="162">
      <c r="A162" s="21">
        <f t="shared" si="21"/>
        <v>36551</v>
      </c>
      <c r="B162" s="21" t="s">
        <v>9</v>
      </c>
      <c r="C162" s="21">
        <f>27627</f>
        <v>27627</v>
      </c>
      <c r="D162" s="21">
        <f t="shared" si="23"/>
        <v>105130</v>
      </c>
      <c r="E162" s="21">
        <f t="shared" si="22"/>
        <v>102</v>
      </c>
    </row>
    <row r="163">
      <c r="A163" s="21">
        <f t="shared" si="21"/>
        <v>36551</v>
      </c>
      <c r="B163" s="21" t="s">
        <v>9</v>
      </c>
      <c r="C163" s="21">
        <f>27781</f>
        <v>27781</v>
      </c>
      <c r="D163" s="21">
        <f t="shared" si="23"/>
        <v>105130</v>
      </c>
      <c r="E163" s="21">
        <f t="shared" si="22"/>
        <v>102</v>
      </c>
    </row>
    <row r="164">
      <c r="A164" s="21">
        <f t="shared" si="21"/>
        <v>36551</v>
      </c>
      <c r="B164" s="21" t="s">
        <v>9</v>
      </c>
      <c r="C164" s="21">
        <f>27960</f>
        <v>27960</v>
      </c>
      <c r="D164" s="21">
        <f t="shared" si="23"/>
        <v>105130</v>
      </c>
      <c r="E164" s="21">
        <f t="shared" si="22"/>
        <v>102</v>
      </c>
    </row>
    <row r="165">
      <c r="A165" s="21">
        <f t="shared" si="21"/>
        <v>36551</v>
      </c>
      <c r="B165" s="21" t="s">
        <v>9</v>
      </c>
      <c r="C165" s="21">
        <f>28140</f>
        <v>28140</v>
      </c>
      <c r="D165" s="21">
        <f t="shared" si="23"/>
        <v>105130</v>
      </c>
      <c r="E165" s="21">
        <f t="shared" si="22"/>
        <v>102</v>
      </c>
    </row>
    <row r="166">
      <c r="A166" s="21">
        <f t="shared" si="21"/>
        <v>36551</v>
      </c>
      <c r="B166" s="21" t="s">
        <v>9</v>
      </c>
      <c r="C166" s="21">
        <f>28293</f>
        <v>28293</v>
      </c>
      <c r="D166" s="21">
        <f t="shared" si="23"/>
        <v>105130</v>
      </c>
      <c r="E166" s="21">
        <f t="shared" si="22"/>
        <v>102</v>
      </c>
    </row>
    <row r="167">
      <c r="A167" s="21">
        <f t="shared" si="21"/>
        <v>36551</v>
      </c>
      <c r="B167" s="21" t="s">
        <v>9</v>
      </c>
      <c r="C167" s="21">
        <f>28479</f>
        <v>28479</v>
      </c>
      <c r="D167" s="21">
        <f t="shared" si="23"/>
        <v>105130</v>
      </c>
      <c r="E167" s="21">
        <f t="shared" si="22"/>
        <v>102</v>
      </c>
    </row>
    <row r="168">
      <c r="A168" s="21">
        <f t="shared" si="21"/>
        <v>36551</v>
      </c>
      <c r="B168" s="21" t="s">
        <v>9</v>
      </c>
      <c r="C168" s="21">
        <f>28645</f>
        <v>28645</v>
      </c>
      <c r="D168" s="21">
        <f t="shared" si="23"/>
        <v>105130</v>
      </c>
      <c r="E168" s="21">
        <f t="shared" si="22"/>
        <v>102</v>
      </c>
    </row>
    <row r="169">
      <c r="A169" s="21">
        <f t="shared" si="21"/>
        <v>36551</v>
      </c>
      <c r="B169" s="21" t="s">
        <v>9</v>
      </c>
      <c r="C169" s="21">
        <f>28817</f>
        <v>28817</v>
      </c>
      <c r="D169" s="21">
        <f t="shared" si="23"/>
        <v>105130</v>
      </c>
      <c r="E169" s="21">
        <f t="shared" si="22"/>
        <v>102</v>
      </c>
    </row>
    <row r="170">
      <c r="A170" s="21">
        <f t="shared" si="21"/>
        <v>36551</v>
      </c>
      <c r="B170" s="21" t="s">
        <v>9</v>
      </c>
      <c r="C170" s="21">
        <f>28963</f>
        <v>28963</v>
      </c>
      <c r="D170" s="21">
        <f t="shared" si="23"/>
        <v>105130</v>
      </c>
      <c r="E170" s="21">
        <f t="shared" si="22"/>
        <v>102</v>
      </c>
    </row>
    <row r="171">
      <c r="A171" s="21">
        <f t="shared" si="21"/>
        <v>36551</v>
      </c>
      <c r="B171" s="21" t="s">
        <v>9</v>
      </c>
      <c r="C171" s="21">
        <f>29132</f>
        <v>29132</v>
      </c>
      <c r="D171" s="21">
        <f t="shared" si="23"/>
        <v>105130</v>
      </c>
      <c r="E171" s="21">
        <f t="shared" si="22"/>
        <v>102</v>
      </c>
    </row>
    <row r="172">
      <c r="A172" s="21">
        <f t="shared" si="21"/>
        <v>36551</v>
      </c>
      <c r="B172" s="21" t="s">
        <v>9</v>
      </c>
      <c r="C172" s="21">
        <f>29303</f>
        <v>29303</v>
      </c>
      <c r="D172" s="21">
        <f t="shared" si="23"/>
        <v>105130</v>
      </c>
      <c r="E172" s="21">
        <f t="shared" si="22"/>
        <v>102</v>
      </c>
    </row>
    <row r="173">
      <c r="A173" s="21">
        <f t="shared" si="21"/>
        <v>36551</v>
      </c>
      <c r="B173" s="21" t="s">
        <v>9</v>
      </c>
      <c r="C173" s="21">
        <f>29436</f>
        <v>29436</v>
      </c>
      <c r="D173" s="21">
        <f t="shared" si="23"/>
        <v>105130</v>
      </c>
      <c r="E173" s="21">
        <f t="shared" si="22"/>
        <v>102</v>
      </c>
    </row>
    <row r="174">
      <c r="A174" s="21">
        <f t="shared" si="21"/>
        <v>36551</v>
      </c>
      <c r="B174" s="21" t="s">
        <v>9</v>
      </c>
      <c r="C174" s="21">
        <f>29588</f>
        <v>29588</v>
      </c>
      <c r="D174" s="21">
        <f t="shared" si="23"/>
        <v>105130</v>
      </c>
      <c r="E174" s="21">
        <f t="shared" si="22"/>
        <v>102</v>
      </c>
    </row>
    <row r="175">
      <c r="A175" s="21">
        <f t="shared" si="21"/>
        <v>36551</v>
      </c>
      <c r="B175" s="21" t="s">
        <v>9</v>
      </c>
      <c r="C175" s="21">
        <f>29751</f>
        <v>29751</v>
      </c>
      <c r="D175" s="21">
        <f t="shared" si="23"/>
        <v>105130</v>
      </c>
      <c r="E175" s="21">
        <f t="shared" si="22"/>
        <v>102</v>
      </c>
    </row>
    <row r="176">
      <c r="A176" s="21">
        <f t="shared" si="21"/>
        <v>36551</v>
      </c>
      <c r="B176" s="21" t="s">
        <v>9</v>
      </c>
      <c r="C176" s="21">
        <f>29896</f>
        <v>29896</v>
      </c>
      <c r="D176" s="21">
        <f t="shared" si="23"/>
        <v>105130</v>
      </c>
      <c r="E176" s="21">
        <f t="shared" si="22"/>
        <v>102</v>
      </c>
    </row>
    <row r="177">
      <c r="A177" s="21">
        <f t="shared" si="21"/>
        <v>36551</v>
      </c>
      <c r="B177" s="21" t="s">
        <v>9</v>
      </c>
      <c r="C177" s="21">
        <f>30074</f>
        <v>30074</v>
      </c>
      <c r="D177" s="21">
        <f>105138</f>
        <v>105138</v>
      </c>
      <c r="E177" s="21">
        <f t="shared" si="22"/>
        <v>102</v>
      </c>
    </row>
    <row r="178">
      <c r="A178" s="21">
        <f t="shared" si="21"/>
        <v>36551</v>
      </c>
      <c r="B178" s="21" t="s">
        <v>9</v>
      </c>
      <c r="C178" s="21">
        <f>30284</f>
        <v>30284</v>
      </c>
      <c r="D178" s="21">
        <f>105138</f>
        <v>105138</v>
      </c>
      <c r="E178" s="21">
        <f t="shared" si="22"/>
        <v>102</v>
      </c>
    </row>
    <row r="179">
      <c r="A179" s="21">
        <f t="shared" si="21"/>
        <v>36551</v>
      </c>
      <c r="B179" s="21" t="s">
        <v>9</v>
      </c>
      <c r="C179" s="21">
        <f>30437</f>
        <v>30437</v>
      </c>
      <c r="D179" s="21">
        <f>105092</f>
        <v>105092</v>
      </c>
      <c r="E179" s="21">
        <f t="shared" si="22"/>
        <v>102</v>
      </c>
    </row>
    <row r="180">
      <c r="A180" s="21">
        <f t="shared" si="21"/>
        <v>36551</v>
      </c>
      <c r="B180" s="21" t="s">
        <v>9</v>
      </c>
      <c r="C180" s="21">
        <f>30602</f>
        <v>30602</v>
      </c>
      <c r="D180" s="21">
        <f>105092</f>
        <v>105092</v>
      </c>
      <c r="E180" s="21">
        <f t="shared" si="22"/>
        <v>102</v>
      </c>
    </row>
    <row r="181">
      <c r="A181" s="21">
        <f t="shared" si="21"/>
        <v>36551</v>
      </c>
      <c r="B181" s="21" t="s">
        <v>9</v>
      </c>
      <c r="C181" s="21">
        <f>30793</f>
        <v>30793</v>
      </c>
      <c r="D181" s="21">
        <f>105102</f>
        <v>105102</v>
      </c>
      <c r="E181" s="21">
        <f t="shared" si="22"/>
        <v>102</v>
      </c>
    </row>
    <row r="182">
      <c r="A182" s="21">
        <f t="shared" si="21"/>
        <v>36551</v>
      </c>
      <c r="B182" s="21" t="s">
        <v>9</v>
      </c>
      <c r="C182" s="21">
        <f>30955</f>
        <v>30955</v>
      </c>
      <c r="D182" s="21">
        <f>105108</f>
        <v>105108</v>
      </c>
      <c r="E182" s="21">
        <f t="shared" si="22"/>
        <v>102</v>
      </c>
    </row>
    <row r="183">
      <c r="A183" s="21">
        <f t="shared" si="21"/>
        <v>36551</v>
      </c>
      <c r="B183" s="21" t="s">
        <v>9</v>
      </c>
      <c r="C183" s="21">
        <f>31131</f>
        <v>31131</v>
      </c>
      <c r="D183" s="21">
        <f>105114</f>
        <v>105114</v>
      </c>
      <c r="E183" s="21">
        <f t="shared" si="22"/>
        <v>102</v>
      </c>
    </row>
    <row r="184">
      <c r="A184" s="21">
        <f t="shared" si="21"/>
        <v>36551</v>
      </c>
      <c r="B184" s="21" t="s">
        <v>9</v>
      </c>
      <c r="C184" s="21">
        <f>31291</f>
        <v>31291</v>
      </c>
      <c r="D184" s="21">
        <f>105120</f>
        <v>105120</v>
      </c>
      <c r="E184" s="21">
        <f t="shared" si="22"/>
        <v>102</v>
      </c>
    </row>
    <row r="185">
      <c r="A185" s="21">
        <f t="shared" si="21"/>
        <v>36551</v>
      </c>
      <c r="B185" s="21" t="s">
        <v>9</v>
      </c>
      <c r="C185" s="21">
        <f>31457</f>
        <v>31457</v>
      </c>
      <c r="D185" s="21">
        <f>105132</f>
        <v>105132</v>
      </c>
      <c r="E185" s="21">
        <f t="shared" si="22"/>
        <v>102</v>
      </c>
    </row>
    <row r="186">
      <c r="A186" s="21">
        <f t="shared" si="21"/>
        <v>36551</v>
      </c>
      <c r="B186" s="21" t="s">
        <v>9</v>
      </c>
      <c r="C186" s="21">
        <f>31638</f>
        <v>31638</v>
      </c>
      <c r="D186" s="21">
        <f>105138</f>
        <v>105138</v>
      </c>
      <c r="E186" s="21">
        <f t="shared" si="22"/>
        <v>102</v>
      </c>
    </row>
    <row r="187">
      <c r="A187" s="21">
        <f t="shared" si="21"/>
        <v>36551</v>
      </c>
      <c r="B187" s="21" t="s">
        <v>9</v>
      </c>
      <c r="C187" s="21">
        <f>31793</f>
        <v>31793</v>
      </c>
      <c r="D187" s="21">
        <f t="shared" ref="D187:D194" si="24">105148</f>
        <v>105148</v>
      </c>
      <c r="E187" s="21">
        <f t="shared" si="22"/>
        <v>102</v>
      </c>
    </row>
    <row r="188">
      <c r="A188" s="21">
        <f t="shared" si="21"/>
        <v>36551</v>
      </c>
      <c r="B188" s="21" t="s">
        <v>9</v>
      </c>
      <c r="C188" s="21">
        <f>31971</f>
        <v>31971</v>
      </c>
      <c r="D188" s="21">
        <f t="shared" si="24"/>
        <v>105148</v>
      </c>
      <c r="E188" s="21">
        <f t="shared" si="22"/>
        <v>102</v>
      </c>
    </row>
    <row r="189">
      <c r="A189" s="21">
        <f t="shared" si="21"/>
        <v>36551</v>
      </c>
      <c r="B189" s="21" t="s">
        <v>9</v>
      </c>
      <c r="C189" s="21">
        <f>32141</f>
        <v>32141</v>
      </c>
      <c r="D189" s="21">
        <f t="shared" si="24"/>
        <v>105148</v>
      </c>
      <c r="E189" s="21">
        <f t="shared" si="22"/>
        <v>102</v>
      </c>
    </row>
    <row r="190">
      <c r="A190" s="21">
        <f t="shared" si="21"/>
        <v>36551</v>
      </c>
      <c r="B190" s="21" t="s">
        <v>9</v>
      </c>
      <c r="C190" s="21">
        <f>32291</f>
        <v>32291</v>
      </c>
      <c r="D190" s="21">
        <f t="shared" si="24"/>
        <v>105148</v>
      </c>
      <c r="E190" s="21">
        <f t="shared" si="22"/>
        <v>102</v>
      </c>
    </row>
    <row r="191">
      <c r="A191" s="21">
        <f t="shared" si="21"/>
        <v>36551</v>
      </c>
      <c r="B191" s="21" t="s">
        <v>9</v>
      </c>
      <c r="C191" s="21">
        <f>32452</f>
        <v>32452</v>
      </c>
      <c r="D191" s="21">
        <f t="shared" si="24"/>
        <v>105148</v>
      </c>
      <c r="E191" s="21">
        <f t="shared" si="22"/>
        <v>102</v>
      </c>
    </row>
    <row r="192">
      <c r="A192" s="21">
        <f t="shared" si="21"/>
        <v>36551</v>
      </c>
      <c r="B192" s="21" t="s">
        <v>9</v>
      </c>
      <c r="C192" s="21">
        <f>32623</f>
        <v>32623</v>
      </c>
      <c r="D192" s="21">
        <f t="shared" si="24"/>
        <v>105148</v>
      </c>
      <c r="E192" s="21">
        <f t="shared" si="22"/>
        <v>102</v>
      </c>
    </row>
    <row r="193">
      <c r="A193" s="21">
        <f t="shared" si="21"/>
        <v>36551</v>
      </c>
      <c r="B193" s="21" t="s">
        <v>9</v>
      </c>
      <c r="C193" s="21">
        <f>32754</f>
        <v>32754</v>
      </c>
      <c r="D193" s="21">
        <f t="shared" si="24"/>
        <v>105148</v>
      </c>
      <c r="E193" s="21">
        <f t="shared" si="22"/>
        <v>102</v>
      </c>
    </row>
    <row r="194">
      <c r="A194" s="21">
        <f t="shared" si="21"/>
        <v>36551</v>
      </c>
      <c r="B194" s="21" t="s">
        <v>9</v>
      </c>
      <c r="C194" s="21">
        <f>32916</f>
        <v>32916</v>
      </c>
      <c r="D194" s="21">
        <f t="shared" si="24"/>
        <v>105148</v>
      </c>
      <c r="E194" s="21">
        <f t="shared" si="22"/>
        <v>102</v>
      </c>
    </row>
    <row r="195">
      <c r="A195" s="21">
        <f t="shared" si="21"/>
        <v>36551</v>
      </c>
      <c r="B195" s="21" t="s">
        <v>9</v>
      </c>
      <c r="C195" s="21">
        <f>33062</f>
        <v>33062</v>
      </c>
      <c r="D195" s="21">
        <f>105172</f>
        <v>105172</v>
      </c>
      <c r="E195" s="21">
        <f t="shared" si="22"/>
        <v>102</v>
      </c>
    </row>
    <row r="196">
      <c r="A196" s="21">
        <f t="shared" si="21"/>
        <v>36551</v>
      </c>
      <c r="B196" s="21" t="s">
        <v>9</v>
      </c>
      <c r="C196" s="21">
        <f>33251</f>
        <v>33251</v>
      </c>
      <c r="D196" s="21">
        <f>105150</f>
        <v>105150</v>
      </c>
      <c r="E196" s="21">
        <f t="shared" si="22"/>
        <v>102</v>
      </c>
    </row>
    <row r="197">
      <c r="A197" s="21">
        <f t="shared" si="21"/>
        <v>36551</v>
      </c>
      <c r="B197" s="21" t="s">
        <v>9</v>
      </c>
      <c r="C197" s="21">
        <f>33416</f>
        <v>33416</v>
      </c>
      <c r="D197" s="21">
        <f>74034</f>
        <v>74034</v>
      </c>
      <c r="E197" s="21">
        <f>72</f>
        <v>72</v>
      </c>
    </row>
    <row r="198">
      <c r="A198" s="21">
        <f t="shared" si="21"/>
        <v>36551</v>
      </c>
      <c r="B198" s="21" t="s">
        <v>9</v>
      </c>
      <c r="C198" s="21">
        <f>33574</f>
        <v>33574</v>
      </c>
      <c r="D198" s="21">
        <f>74034</f>
        <v>74034</v>
      </c>
      <c r="E198" s="21">
        <f>72</f>
        <v>72</v>
      </c>
    </row>
    <row r="199">
      <c r="A199" s="21">
        <f t="shared" si="21"/>
        <v>36551</v>
      </c>
      <c r="B199" s="21" t="s">
        <v>9</v>
      </c>
      <c r="C199" s="21">
        <f>33755</f>
        <v>33755</v>
      </c>
      <c r="D199" s="21">
        <f>74034</f>
        <v>74034</v>
      </c>
      <c r="E199" s="21">
        <f>72</f>
        <v>72</v>
      </c>
    </row>
    <row r="200">
      <c r="A200" s="21">
        <f t="shared" si="21"/>
        <v>36551</v>
      </c>
      <c r="B200" s="21" t="s">
        <v>9</v>
      </c>
      <c r="C200" s="21">
        <f>33890</f>
        <v>33890</v>
      </c>
      <c r="D200" s="21">
        <f>89610</f>
        <v>89610</v>
      </c>
      <c r="E200" s="21">
        <f>87</f>
        <v>87</v>
      </c>
    </row>
    <row r="201">
      <c r="A201" s="21">
        <f t="shared" si="21"/>
        <v>36551</v>
      </c>
      <c r="B201" s="21" t="s">
        <v>9</v>
      </c>
      <c r="C201" s="21">
        <f>34053</f>
        <v>34053</v>
      </c>
      <c r="D201" s="21">
        <f>89610</f>
        <v>89610</v>
      </c>
      <c r="E201" s="21">
        <f>87</f>
        <v>87</v>
      </c>
    </row>
    <row r="202">
      <c r="A202" s="21">
        <f t="shared" si="21"/>
        <v>36551</v>
      </c>
      <c r="B202" s="21" t="s">
        <v>9</v>
      </c>
      <c r="C202" s="21">
        <f>34197</f>
        <v>34197</v>
      </c>
      <c r="D202" s="21">
        <f>89610</f>
        <v>89610</v>
      </c>
      <c r="E202" s="21">
        <f>87</f>
        <v>87</v>
      </c>
    </row>
    <row r="203">
      <c r="A203" s="21">
        <f t="shared" si="21"/>
        <v>36551</v>
      </c>
      <c r="B203" s="21" t="s">
        <v>9</v>
      </c>
      <c r="C203" s="21">
        <f>34343</f>
        <v>34343</v>
      </c>
      <c r="D203" s="21">
        <f t="shared" ref="D203:D212" si="25">105170</f>
        <v>105170</v>
      </c>
      <c r="E203" s="21">
        <f t="shared" ref="E203:E217" si="26">102</f>
        <v>102</v>
      </c>
    </row>
    <row r="204">
      <c r="A204" s="21">
        <f t="shared" si="21"/>
        <v>36551</v>
      </c>
      <c r="B204" s="21" t="s">
        <v>9</v>
      </c>
      <c r="C204" s="21">
        <f>34486</f>
        <v>34486</v>
      </c>
      <c r="D204" s="21">
        <f t="shared" si="25"/>
        <v>105170</v>
      </c>
      <c r="E204" s="21">
        <f t="shared" si="26"/>
        <v>102</v>
      </c>
    </row>
    <row r="205">
      <c r="A205" s="21">
        <f t="shared" si="21"/>
        <v>36551</v>
      </c>
      <c r="B205" s="21" t="s">
        <v>9</v>
      </c>
      <c r="C205" s="21">
        <f>34617</f>
        <v>34617</v>
      </c>
      <c r="D205" s="21">
        <f t="shared" si="25"/>
        <v>105170</v>
      </c>
      <c r="E205" s="21">
        <f t="shared" si="26"/>
        <v>102</v>
      </c>
    </row>
    <row r="206">
      <c r="A206" s="21">
        <f t="shared" si="21"/>
        <v>36551</v>
      </c>
      <c r="B206" s="21" t="s">
        <v>9</v>
      </c>
      <c r="C206" s="21">
        <f>34781</f>
        <v>34781</v>
      </c>
      <c r="D206" s="21">
        <f t="shared" si="25"/>
        <v>105170</v>
      </c>
      <c r="E206" s="21">
        <f t="shared" si="26"/>
        <v>102</v>
      </c>
    </row>
    <row r="207">
      <c r="A207" s="21">
        <f t="shared" si="21"/>
        <v>36551</v>
      </c>
      <c r="B207" s="21" t="s">
        <v>9</v>
      </c>
      <c r="C207" s="21">
        <f>34946</f>
        <v>34946</v>
      </c>
      <c r="D207" s="21">
        <f t="shared" si="25"/>
        <v>105170</v>
      </c>
      <c r="E207" s="21">
        <f t="shared" si="26"/>
        <v>102</v>
      </c>
    </row>
    <row r="208">
      <c r="A208" s="21">
        <f t="shared" si="21"/>
        <v>36551</v>
      </c>
      <c r="B208" s="21" t="s">
        <v>9</v>
      </c>
      <c r="C208" s="21">
        <f>35101</f>
        <v>35101</v>
      </c>
      <c r="D208" s="21">
        <f t="shared" si="25"/>
        <v>105170</v>
      </c>
      <c r="E208" s="21">
        <f t="shared" si="26"/>
        <v>102</v>
      </c>
    </row>
    <row r="209">
      <c r="A209" s="21">
        <f t="shared" si="21"/>
        <v>36551</v>
      </c>
      <c r="B209" s="21" t="s">
        <v>9</v>
      </c>
      <c r="C209" s="21">
        <f>35230</f>
        <v>35230</v>
      </c>
      <c r="D209" s="21">
        <f t="shared" si="25"/>
        <v>105170</v>
      </c>
      <c r="E209" s="21">
        <f t="shared" si="26"/>
        <v>102</v>
      </c>
    </row>
    <row r="210">
      <c r="A210" s="21">
        <f t="shared" si="21"/>
        <v>36551</v>
      </c>
      <c r="B210" s="21" t="s">
        <v>9</v>
      </c>
      <c r="C210" s="21">
        <f>35370</f>
        <v>35370</v>
      </c>
      <c r="D210" s="21">
        <f t="shared" si="25"/>
        <v>105170</v>
      </c>
      <c r="E210" s="21">
        <f t="shared" si="26"/>
        <v>102</v>
      </c>
    </row>
    <row r="211">
      <c r="A211" s="21">
        <f t="shared" si="21"/>
        <v>36551</v>
      </c>
      <c r="B211" s="21" t="s">
        <v>9</v>
      </c>
      <c r="C211" s="21">
        <f>35530</f>
        <v>35530</v>
      </c>
      <c r="D211" s="21">
        <f t="shared" si="25"/>
        <v>105170</v>
      </c>
      <c r="E211" s="21">
        <f t="shared" si="26"/>
        <v>102</v>
      </c>
    </row>
    <row r="212">
      <c r="A212" s="21">
        <f t="shared" si="21"/>
        <v>36551</v>
      </c>
      <c r="B212" s="21" t="s">
        <v>9</v>
      </c>
      <c r="C212" s="21">
        <f>35705</f>
        <v>35705</v>
      </c>
      <c r="D212" s="21">
        <f t="shared" si="25"/>
        <v>105170</v>
      </c>
      <c r="E212" s="21">
        <f t="shared" si="26"/>
        <v>102</v>
      </c>
    </row>
    <row r="213">
      <c r="A213" s="21">
        <f t="shared" si="21"/>
        <v>36551</v>
      </c>
      <c r="B213" s="21" t="s">
        <v>9</v>
      </c>
      <c r="C213" s="21">
        <f>35863</f>
        <v>35863</v>
      </c>
      <c r="D213" s="21">
        <f>105174</f>
        <v>105174</v>
      </c>
      <c r="E213" s="21">
        <f t="shared" si="26"/>
        <v>102</v>
      </c>
    </row>
    <row r="214">
      <c r="A214" s="21">
        <f t="shared" si="21"/>
        <v>36551</v>
      </c>
      <c r="B214" s="21" t="s">
        <v>9</v>
      </c>
      <c r="C214" s="21">
        <f>36016</f>
        <v>36016</v>
      </c>
      <c r="D214" s="21">
        <f>105174</f>
        <v>105174</v>
      </c>
      <c r="E214" s="21">
        <f t="shared" si="26"/>
        <v>102</v>
      </c>
    </row>
    <row r="215">
      <c r="A215" s="21">
        <f t="shared" si="21"/>
        <v>36551</v>
      </c>
      <c r="B215" s="21" t="s">
        <v>9</v>
      </c>
      <c r="C215" s="21">
        <f>36174</f>
        <v>36174</v>
      </c>
      <c r="D215" s="21">
        <f>105174</f>
        <v>105174</v>
      </c>
      <c r="E215" s="21">
        <f t="shared" si="26"/>
        <v>102</v>
      </c>
    </row>
    <row r="216">
      <c r="A216" s="21">
        <f t="shared" si="21"/>
        <v>36551</v>
      </c>
      <c r="B216" s="21" t="s">
        <v>9</v>
      </c>
      <c r="C216" s="21">
        <f>36405</f>
        <v>36405</v>
      </c>
      <c r="D216" s="21">
        <f>105174</f>
        <v>105174</v>
      </c>
      <c r="E216" s="21">
        <f t="shared" si="26"/>
        <v>102</v>
      </c>
    </row>
    <row r="217">
      <c r="A217" s="21">
        <f t="shared" si="21"/>
        <v>36551</v>
      </c>
      <c r="B217" s="21" t="s">
        <v>9</v>
      </c>
      <c r="C217" s="21">
        <f>36607</f>
        <v>36607</v>
      </c>
      <c r="D217" s="21">
        <f>105174</f>
        <v>105174</v>
      </c>
      <c r="E217" s="21">
        <f t="shared" si="26"/>
        <v>102</v>
      </c>
    </row>
    <row r="218">
      <c r="A218" s="21">
        <f t="shared" si="21"/>
        <v>36551</v>
      </c>
      <c r="B218" s="21" t="s">
        <v>9</v>
      </c>
    </row>
    <row r="219">
      <c r="A219" s="21">
        <f t="shared" si="21"/>
        <v>36551</v>
      </c>
      <c r="B219" s="21" t="s">
        <v>9</v>
      </c>
    </row>
    <row r="220">
      <c r="A220" s="21">
        <f t="shared" si="21"/>
        <v>36551</v>
      </c>
      <c r="B220" s="21" t="s">
        <v>9</v>
      </c>
    </row>
    <row r="221">
      <c r="A221" s="21">
        <f t="shared" si="21"/>
        <v>36551</v>
      </c>
      <c r="B221" s="21" t="s">
        <v>9</v>
      </c>
    </row>
    <row r="222">
      <c r="A222" s="21">
        <f t="shared" si="21"/>
        <v>36551</v>
      </c>
      <c r="B222" s="21" t="s">
        <v>9</v>
      </c>
    </row>
    <row r="223">
      <c r="A223" s="21">
        <f t="shared" si="21"/>
        <v>36551</v>
      </c>
      <c r="B223" s="21" t="s">
        <v>9</v>
      </c>
    </row>
    <row r="224">
      <c r="A224" s="21">
        <f t="shared" si="21"/>
        <v>36551</v>
      </c>
      <c r="B224" s="21" t="s">
        <v>9</v>
      </c>
    </row>
    <row r="225">
      <c r="A225" s="21">
        <f t="shared" si="21"/>
        <v>36551</v>
      </c>
      <c r="B225" s="21" t="s">
        <v>9</v>
      </c>
    </row>
    <row r="226">
      <c r="A226" s="21">
        <f t="shared" si="21"/>
        <v>36551</v>
      </c>
      <c r="B226" s="21" t="s">
        <v>9</v>
      </c>
    </row>
    <row r="227">
      <c r="A227" s="21">
        <f t="shared" si="21"/>
        <v>36551</v>
      </c>
      <c r="B227" s="21" t="s">
        <v>9</v>
      </c>
    </row>
    <row r="228">
      <c r="A228" s="21">
        <f t="shared" si="21"/>
        <v>36551</v>
      </c>
      <c r="B228" s="21" t="s">
        <v>9</v>
      </c>
    </row>
    <row r="229">
      <c r="A229" s="21">
        <f t="shared" si="21"/>
        <v>36551</v>
      </c>
      <c r="B229" s="21" t="s">
        <v>9</v>
      </c>
    </row>
    <row r="230">
      <c r="A230" s="21">
        <f t="shared" si="21"/>
        <v>36551</v>
      </c>
      <c r="B230" s="21" t="s">
        <v>9</v>
      </c>
    </row>
    <row r="231">
      <c r="A231" s="21">
        <f t="shared" si="21"/>
        <v>36551</v>
      </c>
      <c r="B231" s="21" t="s">
        <v>9</v>
      </c>
    </row>
    <row r="232">
      <c r="A232" s="21">
        <f t="shared" si="21"/>
        <v>36551</v>
      </c>
      <c r="B232" s="21" t="s">
        <v>9</v>
      </c>
    </row>
    <row r="233">
      <c r="A233" s="21">
        <f t="shared" si="21"/>
        <v>36551</v>
      </c>
      <c r="B233" s="21" t="s">
        <v>9</v>
      </c>
    </row>
    <row r="234">
      <c r="A234" s="21">
        <f t="shared" si="21"/>
        <v>36551</v>
      </c>
      <c r="B234" s="21" t="s">
        <v>9</v>
      </c>
    </row>
    <row r="235">
      <c r="A235" s="21">
        <f t="shared" si="21"/>
        <v>36551</v>
      </c>
      <c r="B235" s="21" t="s">
        <v>9</v>
      </c>
    </row>
    <row r="236">
      <c r="A236" s="21">
        <f t="shared" si="21"/>
        <v>36551</v>
      </c>
      <c r="B236" s="21" t="s">
        <v>9</v>
      </c>
    </row>
    <row r="237">
      <c r="A237" s="21">
        <f t="shared" si="21"/>
        <v>36551</v>
      </c>
      <c r="B237" s="21" t="s">
        <v>9</v>
      </c>
    </row>
    <row r="238">
      <c r="A238" s="21">
        <f t="shared" si="21"/>
        <v>36551</v>
      </c>
      <c r="B238" s="21" t="s">
        <v>9</v>
      </c>
    </row>
    <row r="239">
      <c r="A239" s="21">
        <f t="shared" si="21"/>
        <v>36551</v>
      </c>
      <c r="B239" s="21" t="s">
        <v>9</v>
      </c>
    </row>
    <row r="240">
      <c r="A240" s="21">
        <f t="shared" si="21"/>
        <v>36551</v>
      </c>
      <c r="B240" s="21" t="s">
        <v>9</v>
      </c>
    </row>
    <row r="241">
      <c r="A241" s="21">
        <f t="shared" si="21"/>
        <v>36551</v>
      </c>
      <c r="B241" s="21" t="s">
        <v>9</v>
      </c>
    </row>
    <row r="242">
      <c r="A242" s="21">
        <f t="shared" si="21"/>
        <v>36551</v>
      </c>
      <c r="B242" s="21" t="s">
        <v>9</v>
      </c>
    </row>
    <row r="243">
      <c r="A243" s="21">
        <f t="shared" si="21"/>
        <v>36551</v>
      </c>
      <c r="B243" s="21" t="s">
        <v>9</v>
      </c>
    </row>
    <row r="244">
      <c r="A244" s="21">
        <f t="shared" si="21"/>
        <v>36551</v>
      </c>
      <c r="B244" s="21" t="s">
        <v>9</v>
      </c>
    </row>
    <row r="245">
      <c r="A245" s="21">
        <f t="shared" si="21"/>
        <v>36551</v>
      </c>
      <c r="B245" s="21" t="s">
        <v>9</v>
      </c>
    </row>
    <row r="246">
      <c r="A246" s="21">
        <f t="shared" si="21"/>
        <v>36551</v>
      </c>
      <c r="B246" s="21" t="s">
        <v>9</v>
      </c>
    </row>
    <row r="247">
      <c r="A247" s="21">
        <f t="shared" si="21"/>
        <v>36551</v>
      </c>
      <c r="B247" s="21" t="s">
        <v>9</v>
      </c>
    </row>
    <row r="248">
      <c r="A248" s="21">
        <f t="shared" si="21"/>
        <v>36551</v>
      </c>
      <c r="B248" s="21" t="s">
        <v>9</v>
      </c>
    </row>
    <row r="249">
      <c r="A249" s="21">
        <f t="shared" si="21"/>
        <v>36551</v>
      </c>
      <c r="B249" s="21" t="s">
        <v>9</v>
      </c>
    </row>
    <row r="250">
      <c r="A250" s="21">
        <f t="shared" si="21"/>
        <v>36551</v>
      </c>
      <c r="B250" s="21" t="s">
        <v>9</v>
      </c>
    </row>
    <row r="251">
      <c r="A251" s="21">
        <f t="shared" si="21"/>
        <v>36551</v>
      </c>
      <c r="B251" s="21" t="s">
        <v>9</v>
      </c>
    </row>
    <row r="252">
      <c r="A252" s="21">
        <f t="shared" si="21"/>
        <v>36551</v>
      </c>
      <c r="B252" s="21" t="s">
        <v>9</v>
      </c>
    </row>
    <row r="253">
      <c r="A253" s="21">
        <f t="shared" si="21"/>
        <v>36551</v>
      </c>
      <c r="B253" s="21" t="s">
        <v>9</v>
      </c>
    </row>
    <row r="254">
      <c r="A254" s="21">
        <f t="shared" si="21"/>
        <v>36551</v>
      </c>
      <c r="B254" s="21" t="s">
        <v>9</v>
      </c>
    </row>
    <row r="255">
      <c r="A255" s="21">
        <f t="shared" si="21"/>
        <v>36551</v>
      </c>
      <c r="B255" s="21" t="s">
        <v>9</v>
      </c>
    </row>
    <row r="256">
      <c r="A256" s="21">
        <f t="shared" si="21"/>
        <v>36551</v>
      </c>
      <c r="B256" s="21" t="s">
        <v>9</v>
      </c>
    </row>
    <row r="257">
      <c r="A257" s="21">
        <f t="shared" si="21"/>
        <v>36551</v>
      </c>
      <c r="B257" s="21" t="s">
        <v>9</v>
      </c>
    </row>
    <row r="258">
      <c r="A258" s="21">
        <f t="shared" si="21"/>
        <v>36551</v>
      </c>
      <c r="B258" s="21" t="s">
        <v>9</v>
      </c>
    </row>
    <row r="259">
      <c r="A259" s="21">
        <f t="shared" si="21"/>
        <v>36551</v>
      </c>
      <c r="B259" s="21" t="s">
        <v>9</v>
      </c>
    </row>
    <row r="260">
      <c r="A260" s="21">
        <f t="shared" si="21"/>
        <v>36551</v>
      </c>
      <c r="B260" s="21" t="s">
        <v>9</v>
      </c>
    </row>
    <row r="261">
      <c r="A261" s="21">
        <f t="shared" si="21"/>
        <v>36551</v>
      </c>
      <c r="B261" s="21" t="s">
        <v>9</v>
      </c>
    </row>
    <row r="262">
      <c r="A262" s="21">
        <f t="shared" si="21"/>
        <v>36551</v>
      </c>
      <c r="B262" s="21" t="s">
        <v>9</v>
      </c>
    </row>
    <row r="263">
      <c r="A263" s="21">
        <f t="shared" si="21"/>
        <v>36551</v>
      </c>
      <c r="B263" s="21" t="s">
        <v>9</v>
      </c>
    </row>
    <row r="264">
      <c r="A264" s="21">
        <f t="shared" si="21"/>
        <v>36551</v>
      </c>
      <c r="B264" s="21" t="s">
        <v>9</v>
      </c>
    </row>
    <row r="265">
      <c r="A265" s="21">
        <f t="shared" si="21"/>
        <v>36551</v>
      </c>
      <c r="B265" s="21" t="s">
        <v>9</v>
      </c>
    </row>
    <row r="266">
      <c r="A266" s="21">
        <f t="shared" si="21"/>
        <v>36551</v>
      </c>
      <c r="B266" s="21" t="s">
        <v>9</v>
      </c>
    </row>
    <row r="267">
      <c r="A267" s="21">
        <f t="shared" si="21"/>
        <v>36551</v>
      </c>
      <c r="B267" s="21" t="s">
        <v>9</v>
      </c>
    </row>
    <row r="268">
      <c r="A268" s="21">
        <f t="shared" si="21"/>
        <v>36551</v>
      </c>
      <c r="B268" s="21" t="s">
        <v>9</v>
      </c>
    </row>
    <row r="269">
      <c r="A269" s="21">
        <f t="shared" si="21"/>
        <v>36551</v>
      </c>
      <c r="B269" s="21" t="s">
        <v>9</v>
      </c>
    </row>
    <row r="270">
      <c r="A270" s="21">
        <f t="shared" si="21"/>
        <v>36551</v>
      </c>
      <c r="B270" s="21" t="s">
        <v>9</v>
      </c>
    </row>
    <row r="271">
      <c r="A271" s="21">
        <f t="shared" si="21"/>
        <v>36551</v>
      </c>
      <c r="B271" s="21" t="s">
        <v>9</v>
      </c>
    </row>
    <row r="272">
      <c r="A272" s="21">
        <f t="shared" si="21"/>
        <v>36551</v>
      </c>
      <c r="B272" s="21" t="s">
        <v>9</v>
      </c>
    </row>
    <row r="273">
      <c r="A273" s="21">
        <f t="shared" si="21"/>
        <v>36551</v>
      </c>
      <c r="B273" s="21" t="s">
        <v>9</v>
      </c>
    </row>
    <row r="274">
      <c r="A274" s="21">
        <f t="shared" si="21"/>
        <v>36551</v>
      </c>
      <c r="B274" s="21" t="s">
        <v>9</v>
      </c>
    </row>
    <row r="275">
      <c r="A275" s="21">
        <f t="shared" si="21"/>
        <v>36551</v>
      </c>
      <c r="B275" s="21" t="s">
        <v>9</v>
      </c>
    </row>
    <row r="276">
      <c r="A276" s="21">
        <f t="shared" si="21"/>
        <v>36551</v>
      </c>
      <c r="B276" s="21" t="s">
        <v>9</v>
      </c>
    </row>
    <row r="277">
      <c r="A277" s="21">
        <f t="shared" si="21"/>
        <v>36551</v>
      </c>
      <c r="B277" s="21" t="s">
        <v>9</v>
      </c>
    </row>
    <row r="278">
      <c r="A278" s="21">
        <f t="shared" si="21"/>
        <v>36551</v>
      </c>
      <c r="B278" s="21" t="s">
        <v>9</v>
      </c>
    </row>
    <row r="279">
      <c r="A279" s="21">
        <f t="shared" si="21"/>
        <v>36551</v>
      </c>
      <c r="B279" s="21" t="s">
        <v>9</v>
      </c>
    </row>
    <row r="280">
      <c r="A280" s="21">
        <f t="shared" si="21"/>
        <v>36551</v>
      </c>
      <c r="B280" s="21" t="s">
        <v>9</v>
      </c>
    </row>
    <row r="281">
      <c r="A281" s="21">
        <f t="shared" si="21"/>
        <v>36551</v>
      </c>
      <c r="B281" s="21" t="s">
        <v>9</v>
      </c>
    </row>
    <row r="282">
      <c r="A282" s="21">
        <f t="shared" si="21"/>
        <v>36551</v>
      </c>
      <c r="B282" s="21" t="s">
        <v>9</v>
      </c>
    </row>
    <row r="283">
      <c r="A283" s="21">
        <f t="shared" si="21"/>
        <v>36551</v>
      </c>
      <c r="B283" s="21" t="s">
        <v>9</v>
      </c>
    </row>
    <row r="284">
      <c r="A284" s="21">
        <f t="shared" si="21"/>
        <v>36551</v>
      </c>
      <c r="B284" s="21" t="s">
        <v>9</v>
      </c>
    </row>
    <row r="285">
      <c r="A285" s="21">
        <f t="shared" si="21"/>
        <v>36551</v>
      </c>
      <c r="B285" s="21" t="s">
        <v>9</v>
      </c>
    </row>
    <row r="286">
      <c r="A286" s="21">
        <f t="shared" si="21"/>
        <v>36551</v>
      </c>
      <c r="B286" s="21" t="s">
        <v>9</v>
      </c>
    </row>
    <row r="287">
      <c r="A287" s="21">
        <f t="shared" si="21"/>
        <v>36551</v>
      </c>
      <c r="B287" s="21" t="s">
        <v>9</v>
      </c>
    </row>
    <row r="288">
      <c r="A288" s="21">
        <f t="shared" si="21"/>
        <v>36551</v>
      </c>
      <c r="B288" s="21" t="s">
        <v>9</v>
      </c>
    </row>
    <row r="289">
      <c r="A289" s="21">
        <f t="shared" si="21"/>
        <v>36551</v>
      </c>
      <c r="B289" s="21" t="s">
        <v>9</v>
      </c>
    </row>
    <row r="290">
      <c r="A290" s="21">
        <f t="shared" si="21"/>
        <v>36551</v>
      </c>
      <c r="B290" s="21" t="s">
        <v>9</v>
      </c>
    </row>
    <row r="291">
      <c r="A291" s="21">
        <f t="shared" si="21"/>
        <v>36551</v>
      </c>
      <c r="B291" s="21" t="s">
        <v>9</v>
      </c>
    </row>
    <row r="292">
      <c r="A292" s="21">
        <f t="shared" si="21"/>
        <v>36551</v>
      </c>
      <c r="B292" s="21" t="s">
        <v>9</v>
      </c>
    </row>
    <row r="293">
      <c r="A293" s="21">
        <f t="shared" si="21"/>
        <v>36551</v>
      </c>
      <c r="B293" s="21" t="s">
        <v>9</v>
      </c>
    </row>
    <row r="294">
      <c r="A294" s="21">
        <f t="shared" si="21"/>
        <v>36551</v>
      </c>
      <c r="B294" s="21" t="s">
        <v>9</v>
      </c>
    </row>
    <row r="295">
      <c r="A295" s="21">
        <f t="shared" si="21"/>
        <v>36551</v>
      </c>
      <c r="B295" s="21" t="s">
        <v>9</v>
      </c>
    </row>
    <row r="296">
      <c r="A296" s="21">
        <f t="shared" si="21"/>
        <v>36551</v>
      </c>
      <c r="B296" s="21" t="s">
        <v>9</v>
      </c>
    </row>
    <row r="297">
      <c r="A297" s="21">
        <f t="shared" si="21"/>
        <v>36551</v>
      </c>
      <c r="B297" s="21" t="s">
        <v>9</v>
      </c>
    </row>
    <row r="298">
      <c r="A298" s="21">
        <f t="shared" si="21"/>
        <v>36551</v>
      </c>
      <c r="B298" s="21" t="s">
        <v>9</v>
      </c>
    </row>
    <row r="299">
      <c r="A299" s="21">
        <f t="shared" si="21"/>
        <v>36551</v>
      </c>
      <c r="B299" s="21" t="s">
        <v>9</v>
      </c>
    </row>
    <row r="300">
      <c r="A300" s="21">
        <f t="shared" si="21"/>
        <v>36551</v>
      </c>
      <c r="B300" s="21" t="s">
        <v>9</v>
      </c>
    </row>
    <row r="301">
      <c r="A301" s="21">
        <f t="shared" si="21"/>
        <v>36551</v>
      </c>
      <c r="B301" s="21" t="s">
        <v>9</v>
      </c>
    </row>
    <row r="302">
      <c r="A302" s="21">
        <f t="shared" si="21"/>
        <v>36551</v>
      </c>
      <c r="B302" s="21" t="s">
        <v>9</v>
      </c>
    </row>
    <row r="303">
      <c r="A303" s="21">
        <f t="shared" si="21"/>
        <v>36551</v>
      </c>
      <c r="B303" s="21" t="e">
        <f>um</f>
        <v>#NAME?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2016-01-04T18:00:22Z</dcterms:created>
  <dcterms:modified xsi:type="dcterms:W3CDTF">2015-10-26T11:54:09Z</dcterms:modified>
  <cp:lastPrinted>2016-01-04T18:00:22Z</cp:lastPrinted>
</cp:coreProperties>
</file>