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charts/chart4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charts/chart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2" sheetId="1" r:id="rId1"/>
    <sheet name="Grafiek" sheetId="2" r:id="rId2"/>
    <sheet name="Sheet1" sheetId="3" r:id="rId3"/>
  </sheets>
  <definedNames/>
  <calcPr calcId="114210"/>
</workbook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<sst xmlns="http://schemas.openxmlformats.org/spreadsheetml/2006/main" count="9" uniqueCount="9">
  <si>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</si>
  <si>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</si>
  <si>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</si>
  <si>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</si>
  <si>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115(292x)</t>
  </si>
  <si>
    <t>AVERAGE: 163(208x)</t>
  </si>
  <si>
    <t>begin avg</t>
  </si>
  <si>
    <t>max</t>
  </si>
  <si>
    <t>end avg</t>
  </si>
  <si>
    <t>#NAME?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</si>
</sst>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Sheet1!$A$2:$A$147</c:f>
              <c:numCache/>
            </c:numRef>
          </c:cat>
          <c:val>
            <c:numRef>
              <c:f>Sheet1!$B$2:$B$147</c:f>
              <c:numCache/>
            </c:numRef>
          </c:val>
          <c:smooth val="0"/>
        </c:ser>
        <c:marker val="1"/>
        <c:axId val="1562764987"/>
        <c:axId val="216376974"/>
      </c:lineChart>
      <c:catAx>
        <c:axId val="156276498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16376974"/>
        <c:crosses val="autoZero"/>
        <c:auto val="1"/>
        <c:tickLblSkip val="1"/>
        <c:tickMarkSkip val="1"/>
      </c:catAx>
      <c:valAx>
        <c:axId val="21637697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6276498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Sheet1!$C$2:$C$209</c:f>
              <c:numCache/>
            </c:numRef>
          </c:cat>
          <c:val>
            <c:numRef>
              <c:f>Sheet1!$E$2:$E$209</c:f>
              <c:numCache/>
            </c:numRef>
          </c:val>
          <c:smooth val="0"/>
        </c:ser>
        <c:marker val="1"/>
        <c:axId val="164714495"/>
        <c:axId val="789982400"/>
      </c:lineChart>
      <c:catAx>
        <c:axId val="16471449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89982400"/>
        <c:crosses val="autoZero"/>
        <c:auto val="1"/>
        <c:tickLblSkip val="1"/>
        <c:tickMarkSkip val="1"/>
      </c:catAx>
      <c:valAx>
        <c:axId val="78998240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471449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Sheet1!$A$2:$A$293</c:f>
              <c:numCache/>
            </c:numRef>
          </c:cat>
          <c:val>
            <c:numRef>
              <c:f>Sheet1!$B$2:$B$293</c:f>
              <c:numCache/>
            </c:numRef>
          </c:val>
          <c:smooth val="0"/>
        </c:ser>
        <c:marker val="1"/>
        <c:axId val="1576277927"/>
        <c:axId val="2080643905"/>
      </c:lineChart>
      <c:catAx>
        <c:axId val="157627792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80643905"/>
        <c:crosses val="autoZero"/>
        <c:auto val="1"/>
        <c:lblOffset val="100"/>
        <c:tickLblSkip val="1"/>
        <c:tickMarkSkip val="1"/>
        <c:noMultiLvlLbl val="0"/>
      </c:catAx>
      <c:valAx>
        <c:axId val="208064390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7627792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Sheet1!$C$2:$C$209</c:f>
              <c:numCache/>
            </c:numRef>
          </c:cat>
          <c:val>
            <c:numRef>
              <c:f>Sheet1!$E$2:$E$209</c:f>
              <c:numCache/>
            </c:numRef>
          </c:val>
          <c:smooth val="0"/>
        </c:ser>
        <c:marker val="1"/>
        <c:axId val="2137642385"/>
        <c:axId val="1627883152"/>
      </c:lineChart>
      <c:catAx>
        <c:axId val="213764238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627883152"/>
        <c:crosses val="autoZero"/>
        <c:auto val="1"/>
        <c:lblOffset val="100"/>
        <c:tickLblSkip val="1"/>
        <c:tickMarkSkip val="1"/>
        <c:noMultiLvlLbl val="0"/>
      </c:catAx>
      <c:valAx>
        <c:axId val="162788315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13764238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3.xml" /><Relationship Id="rId2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abSelected="1"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/>
  <dimension ref="A1:K294"/>
  <sheetViews>
    <sheetView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1423</f>
        <v>1423</v>
      </c>
      <c r="B2" s="21">
        <f>10</f>
        <v>10</v>
      </c>
      <c r="C2" s="21">
        <f>1390</f>
        <v>1390</v>
      </c>
      <c r="D2" s="21">
        <f>4072</f>
        <v>4072</v>
      </c>
      <c r="E2" s="21">
        <f>3</f>
        <v>3</v>
      </c>
      <c r="G2" s="21">
        <f>115</f>
        <v>115</v>
      </c>
    </row>
    <row r="3">
      <c r="A3" s="21">
        <f>1666</f>
        <v>1666</v>
      </c>
      <c r="B3" s="21">
        <f>30</f>
        <v>30</v>
      </c>
      <c r="C3" s="21">
        <f>1540</f>
        <v>1540</v>
      </c>
      <c r="D3" s="21">
        <f>14025</f>
        <v>14025</v>
      </c>
      <c r="E3" s="21">
        <f>13</f>
        <v>13</v>
      </c>
    </row>
    <row r="4">
      <c r="A4" s="21">
        <f>1905</f>
        <v>1905</v>
      </c>
      <c r="B4" s="21">
        <f>18</f>
        <v>18</v>
      </c>
      <c r="C4" s="21">
        <f>1703</f>
        <v>1703</v>
      </c>
      <c r="D4" s="21">
        <f>17308</f>
        <v>17308</v>
      </c>
      <c r="E4" s="21">
        <f>16</f>
        <v>16</v>
      </c>
      <c r="G4" s="21" t="s">
        <v>5</v>
      </c>
    </row>
    <row r="5">
      <c r="A5" s="21">
        <f>2137</f>
        <v>2137</v>
      </c>
      <c r="B5" s="21">
        <f>11</f>
        <v>11</v>
      </c>
      <c r="C5" s="21">
        <f>1858</f>
        <v>1858</v>
      </c>
      <c r="D5" s="21">
        <f>55196</f>
        <v>55196</v>
      </c>
      <c r="E5" s="21">
        <f>53</f>
        <v>53</v>
      </c>
      <c r="G5" s="21">
        <f>163</f>
        <v>163</v>
      </c>
    </row>
    <row r="6">
      <c r="A6" s="21">
        <f>2357</f>
        <v>2357</v>
      </c>
      <c r="B6" s="21">
        <f>0</f>
        <v>0</v>
      </c>
      <c r="C6" s="21">
        <f>2000</f>
        <v>2000</v>
      </c>
      <c r="D6" s="21">
        <f>57956</f>
        <v>57956</v>
      </c>
      <c r="E6" s="21">
        <f>56</f>
        <v>56</v>
      </c>
    </row>
    <row r="7">
      <c r="A7" s="21">
        <f>2590</f>
        <v>2590</v>
      </c>
      <c r="B7" s="21">
        <f>12</f>
        <v>12</v>
      </c>
      <c r="C7" s="21">
        <f>2140</f>
        <v>2140</v>
      </c>
      <c r="D7" s="21">
        <f>75265</f>
        <v>75265</v>
      </c>
      <c r="E7" s="21">
        <f>73</f>
        <v>73</v>
      </c>
    </row>
    <row r="8">
      <c r="A8" s="21">
        <f>2809</f>
        <v>2809</v>
      </c>
      <c r="B8" s="21">
        <f t="shared" ref="B8:B21" si="0">0</f>
        <v>0</v>
      </c>
      <c r="C8" s="21">
        <f>2285</f>
        <v>2285</v>
      </c>
      <c r="D8" s="21">
        <f>76162</f>
        <v>76162</v>
      </c>
      <c r="E8" s="21">
        <f>74</f>
        <v>74</v>
      </c>
    </row>
    <row r="9">
      <c r="A9" s="21">
        <f>3023</f>
        <v>3023</v>
      </c>
      <c r="B9" s="21">
        <f t="shared" si="0"/>
        <v>0</v>
      </c>
      <c r="C9" s="21">
        <f>2418</f>
        <v>2418</v>
      </c>
      <c r="D9" s="21">
        <f>76162</f>
        <v>76162</v>
      </c>
      <c r="E9" s="21">
        <f>74</f>
        <v>74</v>
      </c>
    </row>
    <row r="10">
      <c r="A10" s="21">
        <f>3258</f>
        <v>3258</v>
      </c>
      <c r="B10" s="21">
        <f t="shared" si="0"/>
        <v>0</v>
      </c>
      <c r="C10" s="21">
        <f>2580</f>
        <v>2580</v>
      </c>
      <c r="D10" s="21">
        <f>76198</f>
        <v>76198</v>
      </c>
      <c r="E10" s="21">
        <f>74</f>
        <v>74</v>
      </c>
    </row>
    <row r="11">
      <c r="A11" s="21">
        <f>3486</f>
        <v>3486</v>
      </c>
      <c r="B11" s="21">
        <f t="shared" si="0"/>
        <v>0</v>
      </c>
      <c r="C11" s="21">
        <f>2731</f>
        <v>2731</v>
      </c>
      <c r="D11" s="21">
        <f>91555</f>
        <v>91555</v>
      </c>
      <c r="E11" s="21">
        <f t="shared" ref="E11:E29" si="1">89</f>
        <v>89</v>
      </c>
    </row>
    <row r="12">
      <c r="A12" s="21">
        <f>3695</f>
        <v>3695</v>
      </c>
      <c r="B12" s="21">
        <f t="shared" si="0"/>
        <v>0</v>
      </c>
      <c r="C12" s="21">
        <f>2876</f>
        <v>2876</v>
      </c>
      <c r="D12" s="21">
        <f>91555</f>
        <v>91555</v>
      </c>
      <c r="E12" s="21">
        <f t="shared" si="1"/>
        <v>89</v>
      </c>
      <c r="H12" s="21" t="s">
        <v>6</v>
      </c>
      <c r="I12" s="21" t="s">
        <v>7</v>
      </c>
      <c r="J12" s="21" t="s">
        <v>8</v>
      </c>
    </row>
    <row r="13">
      <c r="A13" s="21">
        <f>3961</f>
        <v>3961</v>
      </c>
      <c r="B13" s="21">
        <f t="shared" si="0"/>
        <v>0</v>
      </c>
      <c r="C13" s="21">
        <f>3014</f>
        <v>3014</v>
      </c>
      <c r="D13" s="21">
        <f>91555</f>
        <v>91555</v>
      </c>
      <c r="E13" s="21">
        <f t="shared" si="1"/>
        <v>89</v>
      </c>
      <c r="H13" s="21">
        <v>89.14</v>
      </c>
      <c r="I13" s="21">
        <f>MAX(E2:E503)</f>
        <v>102</v>
      </c>
      <c r="J13" s="21">
        <v>102</v>
      </c>
    </row>
    <row r="14">
      <c r="A14" s="21">
        <f>4212</f>
        <v>4212</v>
      </c>
      <c r="B14" s="21">
        <f t="shared" si="0"/>
        <v>0</v>
      </c>
      <c r="C14" s="21">
        <f>3200</f>
        <v>3200</v>
      </c>
      <c r="D14" s="21">
        <f>91562</f>
        <v>91562</v>
      </c>
      <c r="E14" s="21">
        <f t="shared" si="1"/>
        <v>89</v>
      </c>
    </row>
    <row r="15">
      <c r="A15" s="21">
        <f>4445</f>
        <v>4445</v>
      </c>
      <c r="B15" s="21">
        <f t="shared" si="0"/>
        <v>0</v>
      </c>
      <c r="C15" s="21">
        <f>3373</f>
        <v>3373</v>
      </c>
      <c r="D15" s="21">
        <f>91562</f>
        <v>91562</v>
      </c>
      <c r="E15" s="21">
        <f t="shared" si="1"/>
        <v>89</v>
      </c>
    </row>
    <row r="16">
      <c r="A16" s="21">
        <f>4785</f>
        <v>4785</v>
      </c>
      <c r="B16" s="21">
        <f t="shared" si="0"/>
        <v>0</v>
      </c>
      <c r="C16" s="21">
        <f>3529</f>
        <v>3529</v>
      </c>
      <c r="D16" s="21">
        <f>91562</f>
        <v>91562</v>
      </c>
      <c r="E16" s="21">
        <f t="shared" si="1"/>
        <v>89</v>
      </c>
    </row>
    <row r="17">
      <c r="A17" s="21">
        <f>5048</f>
        <v>5048</v>
      </c>
      <c r="B17" s="21">
        <f t="shared" si="0"/>
        <v>0</v>
      </c>
      <c r="C17" s="21">
        <f>3705</f>
        <v>3705</v>
      </c>
      <c r="D17" s="21">
        <f>91574</f>
        <v>91574</v>
      </c>
      <c r="E17" s="21">
        <f t="shared" si="1"/>
        <v>89</v>
      </c>
    </row>
    <row r="18">
      <c r="A18" s="21">
        <f>5322</f>
        <v>5322</v>
      </c>
      <c r="B18" s="21">
        <f t="shared" si="0"/>
        <v>0</v>
      </c>
      <c r="C18" s="21">
        <f>3877</f>
        <v>3877</v>
      </c>
      <c r="D18" s="21">
        <f>91574</f>
        <v>91574</v>
      </c>
      <c r="E18" s="21">
        <f t="shared" si="1"/>
        <v>89</v>
      </c>
    </row>
    <row r="19">
      <c r="A19" s="21">
        <f>5601</f>
        <v>5601</v>
      </c>
      <c r="B19" s="21">
        <f t="shared" si="0"/>
        <v>0</v>
      </c>
      <c r="C19" s="21">
        <f>4015</f>
        <v>4015</v>
      </c>
      <c r="D19" s="21">
        <f>91574</f>
        <v>91574</v>
      </c>
      <c r="E19" s="21">
        <f t="shared" si="1"/>
        <v>89</v>
      </c>
    </row>
    <row r="20">
      <c r="A20" s="21">
        <f>5832</f>
        <v>5832</v>
      </c>
      <c r="B20" s="21">
        <f t="shared" si="0"/>
        <v>0</v>
      </c>
      <c r="C20" s="21">
        <f>4160</f>
        <v>4160</v>
      </c>
      <c r="D20" s="21">
        <f>91574</f>
        <v>91574</v>
      </c>
      <c r="E20" s="21">
        <f t="shared" si="1"/>
        <v>89</v>
      </c>
    </row>
    <row r="21">
      <c r="A21" s="21">
        <f>6069</f>
        <v>6069</v>
      </c>
      <c r="B21" s="21">
        <f t="shared" si="0"/>
        <v>0</v>
      </c>
      <c r="C21" s="21">
        <f>4352</f>
        <v>4352</v>
      </c>
      <c r="D21" s="21">
        <f>91576</f>
        <v>91576</v>
      </c>
      <c r="E21" s="21">
        <f t="shared" si="1"/>
        <v>89</v>
      </c>
    </row>
    <row r="22">
      <c r="A22" s="21">
        <f>6300</f>
        <v>6300</v>
      </c>
      <c r="B22" s="21">
        <f>6</f>
        <v>6</v>
      </c>
      <c r="C22" s="21">
        <f>4531</f>
        <v>4531</v>
      </c>
      <c r="D22" s="21">
        <f>91576</f>
        <v>91576</v>
      </c>
      <c r="E22" s="21">
        <f t="shared" si="1"/>
        <v>89</v>
      </c>
    </row>
    <row r="23">
      <c r="A23" s="21">
        <f>6528</f>
        <v>6528</v>
      </c>
      <c r="B23" s="21">
        <f>35</f>
        <v>35</v>
      </c>
      <c r="C23" s="21">
        <f>4725</f>
        <v>4725</v>
      </c>
      <c r="D23" s="21">
        <f>91576</f>
        <v>91576</v>
      </c>
      <c r="E23" s="21">
        <f t="shared" si="1"/>
        <v>89</v>
      </c>
    </row>
    <row r="24">
      <c r="A24" s="21">
        <f>6735</f>
        <v>6735</v>
      </c>
      <c r="B24" s="21">
        <f>0</f>
        <v>0</v>
      </c>
      <c r="C24" s="21">
        <f>4950</f>
        <v>4950</v>
      </c>
      <c r="D24" s="21">
        <f>91576</f>
        <v>91576</v>
      </c>
      <c r="E24" s="21">
        <f t="shared" si="1"/>
        <v>89</v>
      </c>
    </row>
    <row r="25">
      <c r="A25" s="21">
        <f>6966</f>
        <v>6966</v>
      </c>
      <c r="B25" s="21">
        <f>0</f>
        <v>0</v>
      </c>
      <c r="C25" s="21">
        <f>5172</f>
        <v>5172</v>
      </c>
      <c r="D25" s="21">
        <f>91576</f>
        <v>91576</v>
      </c>
      <c r="E25" s="21">
        <f t="shared" si="1"/>
        <v>89</v>
      </c>
    </row>
    <row r="26">
      <c r="A26" s="21">
        <f>7208</f>
        <v>7208</v>
      </c>
      <c r="B26" s="21">
        <f>0</f>
        <v>0</v>
      </c>
      <c r="C26" s="21">
        <f>5359</f>
        <v>5359</v>
      </c>
      <c r="D26" s="21">
        <f>91576</f>
        <v>91576</v>
      </c>
      <c r="E26" s="21">
        <f t="shared" si="1"/>
        <v>89</v>
      </c>
    </row>
    <row r="27">
      <c r="A27" s="21">
        <f>7470</f>
        <v>7470</v>
      </c>
      <c r="B27" s="21">
        <f>0</f>
        <v>0</v>
      </c>
      <c r="C27" s="21">
        <f>5552</f>
        <v>5552</v>
      </c>
      <c r="D27" s="21">
        <f>91576</f>
        <v>91576</v>
      </c>
      <c r="E27" s="21">
        <f t="shared" si="1"/>
        <v>89</v>
      </c>
    </row>
    <row r="28">
      <c r="A28" s="21">
        <f>7687</f>
        <v>7687</v>
      </c>
      <c r="B28" s="21">
        <f>6</f>
        <v>6</v>
      </c>
      <c r="C28" s="21">
        <f>5762</f>
        <v>5762</v>
      </c>
      <c r="D28" s="21">
        <f>91582</f>
        <v>91582</v>
      </c>
      <c r="E28" s="21">
        <f t="shared" si="1"/>
        <v>89</v>
      </c>
    </row>
    <row r="29">
      <c r="A29" s="21">
        <f>7913</f>
        <v>7913</v>
      </c>
      <c r="B29" s="21">
        <f>0</f>
        <v>0</v>
      </c>
      <c r="C29" s="21">
        <f>5950</f>
        <v>5950</v>
      </c>
      <c r="D29" s="21">
        <f>91703</f>
        <v>91703</v>
      </c>
      <c r="E29" s="21">
        <f t="shared" si="1"/>
        <v>89</v>
      </c>
    </row>
    <row r="30">
      <c r="A30" s="21">
        <f>8150</f>
        <v>8150</v>
      </c>
      <c r="B30" s="21">
        <f>0</f>
        <v>0</v>
      </c>
      <c r="C30" s="21">
        <f>6079</f>
        <v>6079</v>
      </c>
      <c r="D30" s="21">
        <f>93605</f>
        <v>93605</v>
      </c>
      <c r="E30" s="21">
        <f>91</f>
        <v>91</v>
      </c>
    </row>
    <row r="31">
      <c r="A31" s="21">
        <f>8371</f>
        <v>8371</v>
      </c>
      <c r="B31" s="21">
        <f>0</f>
        <v>0</v>
      </c>
      <c r="C31" s="21">
        <f>6242</f>
        <v>6242</v>
      </c>
      <c r="D31" s="21">
        <f>94218</f>
        <v>94218</v>
      </c>
      <c r="E31" s="21">
        <f>92</f>
        <v>92</v>
      </c>
    </row>
    <row r="32">
      <c r="A32" s="21">
        <f>8595</f>
        <v>8595</v>
      </c>
      <c r="B32" s="21">
        <f>0</f>
        <v>0</v>
      </c>
      <c r="C32" s="21">
        <f>6447</f>
        <v>6447</v>
      </c>
      <c r="D32" s="21">
        <f>95426</f>
        <v>95426</v>
      </c>
      <c r="E32" s="21">
        <f>93</f>
        <v>93</v>
      </c>
    </row>
    <row r="33">
      <c r="A33" s="21">
        <f>8825</f>
        <v>8825</v>
      </c>
      <c r="B33" s="21">
        <f>0</f>
        <v>0</v>
      </c>
      <c r="C33" s="21">
        <f>6634</f>
        <v>6634</v>
      </c>
      <c r="D33" s="21">
        <f>86098</f>
        <v>86098</v>
      </c>
      <c r="E33" s="21">
        <f>84</f>
        <v>84</v>
      </c>
    </row>
    <row r="34">
      <c r="A34" s="21">
        <f>9096</f>
        <v>9096</v>
      </c>
      <c r="B34" s="21">
        <f>17</f>
        <v>17</v>
      </c>
      <c r="C34" s="21">
        <f>6804</f>
        <v>6804</v>
      </c>
      <c r="D34" s="21">
        <f>87729</f>
        <v>87729</v>
      </c>
      <c r="E34" s="21">
        <f>85</f>
        <v>85</v>
      </c>
    </row>
    <row r="35">
      <c r="A35" s="21">
        <f>9323</f>
        <v>9323</v>
      </c>
      <c r="B35" s="21">
        <f>2</f>
        <v>2</v>
      </c>
      <c r="C35" s="21">
        <f>6942</f>
        <v>6942</v>
      </c>
      <c r="D35" s="21">
        <f>87729</f>
        <v>87729</v>
      </c>
      <c r="E35" s="21">
        <f>85</f>
        <v>85</v>
      </c>
    </row>
    <row r="36">
      <c r="A36" s="21">
        <f>9548</f>
        <v>9548</v>
      </c>
      <c r="B36" s="21">
        <f t="shared" ref="B36:B45" si="2">0</f>
        <v>0</v>
      </c>
      <c r="C36" s="21">
        <f>7114</f>
        <v>7114</v>
      </c>
      <c r="D36" s="21">
        <f>103356</f>
        <v>103356</v>
      </c>
      <c r="E36" s="21">
        <f>100</f>
        <v>100</v>
      </c>
    </row>
    <row r="37">
      <c r="A37" s="21">
        <f>9791</f>
        <v>9791</v>
      </c>
      <c r="B37" s="21">
        <f t="shared" si="2"/>
        <v>0</v>
      </c>
      <c r="C37" s="21">
        <f>7260</f>
        <v>7260</v>
      </c>
      <c r="D37" s="21">
        <f>103356</f>
        <v>103356</v>
      </c>
      <c r="E37" s="21">
        <f>100</f>
        <v>100</v>
      </c>
    </row>
    <row r="38">
      <c r="A38" s="21">
        <f>10017</f>
        <v>10017</v>
      </c>
      <c r="B38" s="21">
        <f t="shared" si="2"/>
        <v>0</v>
      </c>
      <c r="C38" s="21">
        <f>7405</f>
        <v>7405</v>
      </c>
      <c r="D38" s="21">
        <f>103356</f>
        <v>103356</v>
      </c>
      <c r="E38" s="21">
        <f>100</f>
        <v>100</v>
      </c>
    </row>
    <row r="39">
      <c r="A39" s="21">
        <f>10257</f>
        <v>10257</v>
      </c>
      <c r="B39" s="21">
        <f t="shared" si="2"/>
        <v>0</v>
      </c>
      <c r="C39" s="21">
        <f>7588</f>
        <v>7588</v>
      </c>
      <c r="D39" s="21">
        <f>103380</f>
        <v>103380</v>
      </c>
      <c r="E39" s="21">
        <f>100</f>
        <v>100</v>
      </c>
    </row>
    <row r="40">
      <c r="A40" s="21">
        <f>10492</f>
        <v>10492</v>
      </c>
      <c r="B40" s="21">
        <f t="shared" si="2"/>
        <v>0</v>
      </c>
      <c r="C40" s="21">
        <f>7780</f>
        <v>7780</v>
      </c>
      <c r="D40" s="21">
        <f>103662</f>
        <v>103662</v>
      </c>
      <c r="E40" s="21">
        <f t="shared" ref="E40:E49" si="3">101</f>
        <v>101</v>
      </c>
    </row>
    <row r="41">
      <c r="A41" s="21">
        <f>10760</f>
        <v>10760</v>
      </c>
      <c r="B41" s="21">
        <f t="shared" si="2"/>
        <v>0</v>
      </c>
      <c r="C41" s="21">
        <f>7925</f>
        <v>7925</v>
      </c>
      <c r="D41" s="21">
        <f>103962</f>
        <v>103962</v>
      </c>
      <c r="E41" s="21">
        <f t="shared" si="3"/>
        <v>101</v>
      </c>
    </row>
    <row r="42">
      <c r="A42" s="21">
        <f>10986</f>
        <v>10986</v>
      </c>
      <c r="B42" s="21">
        <f t="shared" si="2"/>
        <v>0</v>
      </c>
      <c r="C42" s="21">
        <f>8096</f>
        <v>8096</v>
      </c>
      <c r="D42" s="21">
        <f>103962</f>
        <v>103962</v>
      </c>
      <c r="E42" s="21">
        <f t="shared" si="3"/>
        <v>101</v>
      </c>
    </row>
    <row r="43">
      <c r="A43" s="21">
        <f>11218</f>
        <v>11218</v>
      </c>
      <c r="B43" s="21">
        <f t="shared" si="2"/>
        <v>0</v>
      </c>
      <c r="C43" s="21">
        <f>8235</f>
        <v>8235</v>
      </c>
      <c r="D43" s="21">
        <f>103962</f>
        <v>103962</v>
      </c>
      <c r="E43" s="21">
        <f t="shared" si="3"/>
        <v>101</v>
      </c>
    </row>
    <row r="44">
      <c r="A44" s="21">
        <f>11472</f>
        <v>11472</v>
      </c>
      <c r="B44" s="21">
        <f t="shared" si="2"/>
        <v>0</v>
      </c>
      <c r="C44" s="21">
        <f>8400</f>
        <v>8400</v>
      </c>
      <c r="D44" s="21">
        <f>103962</f>
        <v>103962</v>
      </c>
      <c r="E44" s="21">
        <f t="shared" si="3"/>
        <v>101</v>
      </c>
    </row>
    <row r="45">
      <c r="A45" s="21">
        <f>11718</f>
        <v>11718</v>
      </c>
      <c r="B45" s="21">
        <f t="shared" si="2"/>
        <v>0</v>
      </c>
      <c r="C45" s="21">
        <f>8545</f>
        <v>8545</v>
      </c>
      <c r="D45" s="21">
        <f>103962</f>
        <v>103962</v>
      </c>
      <c r="E45" s="21">
        <f t="shared" si="3"/>
        <v>101</v>
      </c>
    </row>
    <row r="46">
      <c r="A46" s="21">
        <f>11938</f>
        <v>11938</v>
      </c>
      <c r="B46" s="21">
        <f>3</f>
        <v>3</v>
      </c>
      <c r="C46" s="21">
        <f>8715</f>
        <v>8715</v>
      </c>
      <c r="D46" s="21">
        <f>103962</f>
        <v>103962</v>
      </c>
      <c r="E46" s="21">
        <f t="shared" si="3"/>
        <v>101</v>
      </c>
    </row>
    <row r="47">
      <c r="A47" s="21">
        <f>12188</f>
        <v>12188</v>
      </c>
      <c r="B47" s="21">
        <f t="shared" ref="B47:B62" si="4">0</f>
        <v>0</v>
      </c>
      <c r="C47" s="21">
        <f>8904</f>
        <v>8904</v>
      </c>
      <c r="D47" s="21">
        <f>103962</f>
        <v>103962</v>
      </c>
      <c r="E47" s="21">
        <f t="shared" si="3"/>
        <v>101</v>
      </c>
    </row>
    <row r="48">
      <c r="A48" s="21">
        <f>12402</f>
        <v>12402</v>
      </c>
      <c r="B48" s="21">
        <f t="shared" si="4"/>
        <v>0</v>
      </c>
      <c r="C48" s="21">
        <f>9067</f>
        <v>9067</v>
      </c>
      <c r="D48" s="21">
        <f>103974</f>
        <v>103974</v>
      </c>
      <c r="E48" s="21">
        <f t="shared" si="3"/>
        <v>101</v>
      </c>
    </row>
    <row r="49">
      <c r="A49" s="21">
        <f>12638</f>
        <v>12638</v>
      </c>
      <c r="B49" s="21">
        <f t="shared" si="4"/>
        <v>0</v>
      </c>
      <c r="C49" s="21">
        <f>9205</f>
        <v>9205</v>
      </c>
      <c r="D49" s="21">
        <f>103432</f>
        <v>103432</v>
      </c>
      <c r="E49" s="21">
        <f t="shared" si="3"/>
        <v>101</v>
      </c>
    </row>
    <row r="50">
      <c r="A50" s="21">
        <f>12878</f>
        <v>12878</v>
      </c>
      <c r="B50" s="21">
        <f t="shared" si="4"/>
        <v>0</v>
      </c>
      <c r="C50" s="21">
        <f>9348</f>
        <v>9348</v>
      </c>
      <c r="D50" s="21">
        <f>87962</f>
        <v>87962</v>
      </c>
      <c r="E50" s="21">
        <f t="shared" ref="E50:E65" si="5">85</f>
        <v>85</v>
      </c>
    </row>
    <row r="51">
      <c r="A51" s="21">
        <f>13118</f>
        <v>13118</v>
      </c>
      <c r="B51" s="21">
        <f t="shared" si="4"/>
        <v>0</v>
      </c>
      <c r="C51" s="21">
        <f>9534</f>
        <v>9534</v>
      </c>
      <c r="D51" s="21">
        <f>87962</f>
        <v>87962</v>
      </c>
      <c r="E51" s="21">
        <f t="shared" si="5"/>
        <v>85</v>
      </c>
    </row>
    <row r="52">
      <c r="A52" s="21">
        <f>13357</f>
        <v>13357</v>
      </c>
      <c r="B52" s="21">
        <f t="shared" si="4"/>
        <v>0</v>
      </c>
      <c r="C52" s="21">
        <f>9718</f>
        <v>9718</v>
      </c>
      <c r="D52" s="21">
        <f>87962</f>
        <v>87962</v>
      </c>
      <c r="E52" s="21">
        <f t="shared" si="5"/>
        <v>85</v>
      </c>
    </row>
    <row r="53">
      <c r="A53" s="21">
        <f>13591</f>
        <v>13591</v>
      </c>
      <c r="B53" s="21">
        <f t="shared" si="4"/>
        <v>0</v>
      </c>
      <c r="C53" s="21">
        <f>9871</f>
        <v>9871</v>
      </c>
      <c r="D53" s="21">
        <f t="shared" ref="D53:D63" si="6">87918</f>
        <v>87918</v>
      </c>
      <c r="E53" s="21">
        <f t="shared" si="5"/>
        <v>85</v>
      </c>
    </row>
    <row r="54">
      <c r="A54" s="21">
        <f>13812</f>
        <v>13812</v>
      </c>
      <c r="B54" s="21">
        <f t="shared" si="4"/>
        <v>0</v>
      </c>
      <c r="C54" s="21">
        <f>10033</f>
        <v>10033</v>
      </c>
      <c r="D54" s="21">
        <f t="shared" si="6"/>
        <v>87918</v>
      </c>
      <c r="E54" s="21">
        <f t="shared" si="5"/>
        <v>85</v>
      </c>
    </row>
    <row r="55">
      <c r="A55" s="21">
        <f>14038</f>
        <v>14038</v>
      </c>
      <c r="B55" s="21">
        <f t="shared" si="4"/>
        <v>0</v>
      </c>
      <c r="C55" s="21">
        <f>10205</f>
        <v>10205</v>
      </c>
      <c r="D55" s="21">
        <f t="shared" si="6"/>
        <v>87918</v>
      </c>
      <c r="E55" s="21">
        <f t="shared" si="5"/>
        <v>85</v>
      </c>
    </row>
    <row r="56">
      <c r="A56" s="21">
        <f>14267</f>
        <v>14267</v>
      </c>
      <c r="B56" s="21">
        <f t="shared" si="4"/>
        <v>0</v>
      </c>
      <c r="C56" s="21">
        <f>10342</f>
        <v>10342</v>
      </c>
      <c r="D56" s="21">
        <f t="shared" si="6"/>
        <v>87918</v>
      </c>
      <c r="E56" s="21">
        <f t="shared" si="5"/>
        <v>85</v>
      </c>
    </row>
    <row r="57">
      <c r="A57" s="21">
        <f>14510</f>
        <v>14510</v>
      </c>
      <c r="B57" s="21">
        <f t="shared" si="4"/>
        <v>0</v>
      </c>
      <c r="C57" s="21">
        <f>10510</f>
        <v>10510</v>
      </c>
      <c r="D57" s="21">
        <f t="shared" si="6"/>
        <v>87918</v>
      </c>
      <c r="E57" s="21">
        <f t="shared" si="5"/>
        <v>85</v>
      </c>
    </row>
    <row r="58">
      <c r="A58" s="21">
        <f>14739</f>
        <v>14739</v>
      </c>
      <c r="B58" s="21">
        <f t="shared" si="4"/>
        <v>0</v>
      </c>
      <c r="C58" s="21">
        <f>10660</f>
        <v>10660</v>
      </c>
      <c r="D58" s="21">
        <f t="shared" si="6"/>
        <v>87918</v>
      </c>
      <c r="E58" s="21">
        <f t="shared" si="5"/>
        <v>85</v>
      </c>
    </row>
    <row r="59">
      <c r="A59" s="21">
        <f>14967</f>
        <v>14967</v>
      </c>
      <c r="B59" s="21">
        <f t="shared" si="4"/>
        <v>0</v>
      </c>
      <c r="C59" s="21">
        <f>10825</f>
        <v>10825</v>
      </c>
      <c r="D59" s="21">
        <f t="shared" si="6"/>
        <v>87918</v>
      </c>
      <c r="E59" s="21">
        <f t="shared" si="5"/>
        <v>85</v>
      </c>
    </row>
    <row r="60">
      <c r="A60" s="21">
        <f>15189</f>
        <v>15189</v>
      </c>
      <c r="B60" s="21">
        <f t="shared" si="4"/>
        <v>0</v>
      </c>
      <c r="C60" s="21">
        <f>10977</f>
        <v>10977</v>
      </c>
      <c r="D60" s="21">
        <f t="shared" si="6"/>
        <v>87918</v>
      </c>
      <c r="E60" s="21">
        <f t="shared" si="5"/>
        <v>85</v>
      </c>
    </row>
    <row r="61">
      <c r="A61" s="21">
        <f>15410</f>
        <v>15410</v>
      </c>
      <c r="B61" s="21">
        <f t="shared" si="4"/>
        <v>0</v>
      </c>
      <c r="C61" s="21">
        <f>11117</f>
        <v>11117</v>
      </c>
      <c r="D61" s="21">
        <f t="shared" si="6"/>
        <v>87918</v>
      </c>
      <c r="E61" s="21">
        <f t="shared" si="5"/>
        <v>85</v>
      </c>
    </row>
    <row r="62">
      <c r="A62" s="21">
        <f>15626</f>
        <v>15626</v>
      </c>
      <c r="B62" s="21">
        <f t="shared" si="4"/>
        <v>0</v>
      </c>
      <c r="C62" s="21">
        <f>11293</f>
        <v>11293</v>
      </c>
      <c r="D62" s="21">
        <f t="shared" si="6"/>
        <v>87918</v>
      </c>
      <c r="E62" s="21">
        <f t="shared" si="5"/>
        <v>85</v>
      </c>
    </row>
    <row r="63">
      <c r="A63" s="21">
        <f>15882</f>
        <v>15882</v>
      </c>
      <c r="B63" s="21">
        <f>4</f>
        <v>4</v>
      </c>
      <c r="C63" s="21">
        <f>11450</f>
        <v>11450</v>
      </c>
      <c r="D63" s="21">
        <f t="shared" si="6"/>
        <v>87918</v>
      </c>
      <c r="E63" s="21">
        <f t="shared" si="5"/>
        <v>85</v>
      </c>
    </row>
    <row r="64">
      <c r="A64" s="21">
        <f>16141</f>
        <v>16141</v>
      </c>
      <c r="B64" s="21">
        <f>5</f>
        <v>5</v>
      </c>
      <c r="C64" s="21">
        <f>11620</f>
        <v>11620</v>
      </c>
      <c r="D64" s="21">
        <f>87978</f>
        <v>87978</v>
      </c>
      <c r="E64" s="21">
        <f t="shared" si="5"/>
        <v>85</v>
      </c>
    </row>
    <row r="65">
      <c r="A65" s="21">
        <f>16378</f>
        <v>16378</v>
      </c>
      <c r="B65" s="21">
        <f>6</f>
        <v>6</v>
      </c>
      <c r="C65" s="21">
        <f>11765</f>
        <v>11765</v>
      </c>
      <c r="D65" s="21">
        <f>87978</f>
        <v>87978</v>
      </c>
      <c r="E65" s="21">
        <f t="shared" si="5"/>
        <v>85</v>
      </c>
    </row>
    <row r="66">
      <c r="A66" s="21">
        <f>16669</f>
        <v>16669</v>
      </c>
      <c r="B66" s="21">
        <f>5</f>
        <v>5</v>
      </c>
      <c r="C66" s="21">
        <f>11925</f>
        <v>11925</v>
      </c>
      <c r="D66" s="21">
        <f>103550</f>
        <v>103550</v>
      </c>
      <c r="E66" s="21">
        <f t="shared" ref="E66:E90" si="7">101</f>
        <v>101</v>
      </c>
    </row>
    <row r="67">
      <c r="A67" s="21">
        <f>16884</f>
        <v>16884</v>
      </c>
      <c r="B67" s="21">
        <f>0</f>
        <v>0</v>
      </c>
      <c r="C67" s="21">
        <f>12066</f>
        <v>12066</v>
      </c>
      <c r="D67" s="21">
        <f t="shared" ref="D67:D85" si="8">103769</f>
        <v>103769</v>
      </c>
      <c r="E67" s="21">
        <f t="shared" si="7"/>
        <v>101</v>
      </c>
    </row>
    <row r="68">
      <c r="A68" s="21">
        <f>17096</f>
        <v>17096</v>
      </c>
      <c r="B68" s="21">
        <f>0</f>
        <v>0</v>
      </c>
      <c r="C68" s="21">
        <f>12221</f>
        <v>12221</v>
      </c>
      <c r="D68" s="21">
        <f t="shared" si="8"/>
        <v>103769</v>
      </c>
      <c r="E68" s="21">
        <f t="shared" si="7"/>
        <v>101</v>
      </c>
    </row>
    <row r="69">
      <c r="A69" s="21">
        <f>17318</f>
        <v>17318</v>
      </c>
      <c r="B69" s="21">
        <f>0</f>
        <v>0</v>
      </c>
      <c r="C69" s="21">
        <f>12361</f>
        <v>12361</v>
      </c>
      <c r="D69" s="21">
        <f t="shared" si="8"/>
        <v>103769</v>
      </c>
      <c r="E69" s="21">
        <f t="shared" si="7"/>
        <v>101</v>
      </c>
    </row>
    <row r="70">
      <c r="A70" s="21">
        <f>17540</f>
        <v>17540</v>
      </c>
      <c r="B70" s="21">
        <f>0</f>
        <v>0</v>
      </c>
      <c r="C70" s="21">
        <f>12549</f>
        <v>12549</v>
      </c>
      <c r="D70" s="21">
        <f t="shared" si="8"/>
        <v>103769</v>
      </c>
      <c r="E70" s="21">
        <f t="shared" si="7"/>
        <v>101</v>
      </c>
    </row>
    <row r="71">
      <c r="A71" s="21">
        <f>17783</f>
        <v>17783</v>
      </c>
      <c r="B71" s="21">
        <f>0</f>
        <v>0</v>
      </c>
      <c r="C71" s="21">
        <f>12704</f>
        <v>12704</v>
      </c>
      <c r="D71" s="21">
        <f t="shared" si="8"/>
        <v>103769</v>
      </c>
      <c r="E71" s="21">
        <f t="shared" si="7"/>
        <v>101</v>
      </c>
    </row>
    <row r="72">
      <c r="A72" s="21">
        <f>18031</f>
        <v>18031</v>
      </c>
      <c r="B72" s="21">
        <f>3</f>
        <v>3</v>
      </c>
      <c r="C72" s="21">
        <f>12877</f>
        <v>12877</v>
      </c>
      <c r="D72" s="21">
        <f t="shared" si="8"/>
        <v>103769</v>
      </c>
      <c r="E72" s="21">
        <f t="shared" si="7"/>
        <v>101</v>
      </c>
    </row>
    <row r="73">
      <c r="A73" s="21">
        <f>18269</f>
        <v>18269</v>
      </c>
      <c r="B73" s="21">
        <f>0</f>
        <v>0</v>
      </c>
      <c r="C73" s="21">
        <f>13053</f>
        <v>13053</v>
      </c>
      <c r="D73" s="21">
        <f t="shared" si="8"/>
        <v>103769</v>
      </c>
      <c r="E73" s="21">
        <f t="shared" si="7"/>
        <v>101</v>
      </c>
    </row>
    <row r="74">
      <c r="A74" s="21">
        <f>18514</f>
        <v>18514</v>
      </c>
      <c r="B74" s="21">
        <f>0</f>
        <v>0</v>
      </c>
      <c r="C74" s="21">
        <f>13202</f>
        <v>13202</v>
      </c>
      <c r="D74" s="21">
        <f t="shared" si="8"/>
        <v>103769</v>
      </c>
      <c r="E74" s="21">
        <f t="shared" si="7"/>
        <v>101</v>
      </c>
    </row>
    <row r="75">
      <c r="A75" s="21">
        <f>18758</f>
        <v>18758</v>
      </c>
      <c r="B75" s="21">
        <f>0</f>
        <v>0</v>
      </c>
      <c r="C75" s="21">
        <f>13336</f>
        <v>13336</v>
      </c>
      <c r="D75" s="21">
        <f t="shared" si="8"/>
        <v>103769</v>
      </c>
      <c r="E75" s="21">
        <f t="shared" si="7"/>
        <v>101</v>
      </c>
    </row>
    <row r="76">
      <c r="A76" s="21">
        <f>19015</f>
        <v>19015</v>
      </c>
      <c r="B76" s="21">
        <f>0</f>
        <v>0</v>
      </c>
      <c r="C76" s="21">
        <f>13508</f>
        <v>13508</v>
      </c>
      <c r="D76" s="21">
        <f t="shared" si="8"/>
        <v>103769</v>
      </c>
      <c r="E76" s="21">
        <f t="shared" si="7"/>
        <v>101</v>
      </c>
    </row>
    <row r="77">
      <c r="A77" s="21">
        <f>19246</f>
        <v>19246</v>
      </c>
      <c r="B77" s="21">
        <f>0</f>
        <v>0</v>
      </c>
      <c r="C77" s="21">
        <f>13671</f>
        <v>13671</v>
      </c>
      <c r="D77" s="21">
        <f t="shared" si="8"/>
        <v>103769</v>
      </c>
      <c r="E77" s="21">
        <f t="shared" si="7"/>
        <v>101</v>
      </c>
    </row>
    <row r="78">
      <c r="A78" s="21">
        <f>19467</f>
        <v>19467</v>
      </c>
      <c r="B78" s="21">
        <f>0</f>
        <v>0</v>
      </c>
      <c r="C78" s="21">
        <f>13839</f>
        <v>13839</v>
      </c>
      <c r="D78" s="21">
        <f t="shared" si="8"/>
        <v>103769</v>
      </c>
      <c r="E78" s="21">
        <f t="shared" si="7"/>
        <v>101</v>
      </c>
    </row>
    <row r="79">
      <c r="A79" s="21">
        <f>19681</f>
        <v>19681</v>
      </c>
      <c r="B79" s="21">
        <f>3</f>
        <v>3</v>
      </c>
      <c r="C79" s="21">
        <f>13998</f>
        <v>13998</v>
      </c>
      <c r="D79" s="21">
        <f t="shared" si="8"/>
        <v>103769</v>
      </c>
      <c r="E79" s="21">
        <f t="shared" si="7"/>
        <v>101</v>
      </c>
    </row>
    <row r="80">
      <c r="A80" s="21">
        <f>19907</f>
        <v>19907</v>
      </c>
      <c r="B80" s="21">
        <f>0</f>
        <v>0</v>
      </c>
      <c r="C80" s="21">
        <f>14140</f>
        <v>14140</v>
      </c>
      <c r="D80" s="21">
        <f t="shared" si="8"/>
        <v>103769</v>
      </c>
      <c r="E80" s="21">
        <f t="shared" si="7"/>
        <v>101</v>
      </c>
    </row>
    <row r="81">
      <c r="A81" s="21">
        <f>20135</f>
        <v>20135</v>
      </c>
      <c r="B81" s="21">
        <f>0</f>
        <v>0</v>
      </c>
      <c r="C81" s="21">
        <f>14301</f>
        <v>14301</v>
      </c>
      <c r="D81" s="21">
        <f t="shared" si="8"/>
        <v>103769</v>
      </c>
      <c r="E81" s="21">
        <f t="shared" si="7"/>
        <v>101</v>
      </c>
    </row>
    <row r="82">
      <c r="A82" s="21">
        <f>20336</f>
        <v>20336</v>
      </c>
      <c r="B82" s="21">
        <f>0</f>
        <v>0</v>
      </c>
      <c r="C82" s="21">
        <f>14459</f>
        <v>14459</v>
      </c>
      <c r="D82" s="21">
        <f t="shared" si="8"/>
        <v>103769</v>
      </c>
      <c r="E82" s="21">
        <f t="shared" si="7"/>
        <v>101</v>
      </c>
    </row>
    <row r="83">
      <c r="A83" s="21">
        <f>20566</f>
        <v>20566</v>
      </c>
      <c r="B83" s="21">
        <f>0</f>
        <v>0</v>
      </c>
      <c r="C83" s="21">
        <f>14655</f>
        <v>14655</v>
      </c>
      <c r="D83" s="21">
        <f t="shared" si="8"/>
        <v>103769</v>
      </c>
      <c r="E83" s="21">
        <f t="shared" si="7"/>
        <v>101</v>
      </c>
    </row>
    <row r="84">
      <c r="A84" s="21">
        <f>20779</f>
        <v>20779</v>
      </c>
      <c r="B84" s="21">
        <f>0</f>
        <v>0</v>
      </c>
      <c r="C84" s="21">
        <f>14842</f>
        <v>14842</v>
      </c>
      <c r="D84" s="21">
        <f t="shared" si="8"/>
        <v>103769</v>
      </c>
      <c r="E84" s="21">
        <f t="shared" si="7"/>
        <v>101</v>
      </c>
    </row>
    <row r="85">
      <c r="A85" s="21">
        <f>21049</f>
        <v>21049</v>
      </c>
      <c r="B85" s="21">
        <f>8</f>
        <v>8</v>
      </c>
      <c r="C85" s="21">
        <f>15011</f>
        <v>15011</v>
      </c>
      <c r="D85" s="21">
        <f t="shared" si="8"/>
        <v>103769</v>
      </c>
      <c r="E85" s="21">
        <f t="shared" si="7"/>
        <v>101</v>
      </c>
    </row>
    <row r="86">
      <c r="A86" s="21">
        <f>21261</f>
        <v>21261</v>
      </c>
      <c r="B86" s="21">
        <f t="shared" ref="B86:B97" si="9">0</f>
        <v>0</v>
      </c>
      <c r="C86" s="21">
        <f>15220</f>
        <v>15220</v>
      </c>
      <c r="D86" s="21">
        <f>103781</f>
        <v>103781</v>
      </c>
      <c r="E86" s="21">
        <f t="shared" si="7"/>
        <v>101</v>
      </c>
    </row>
    <row r="87">
      <c r="A87" s="21">
        <f>21526</f>
        <v>21526</v>
      </c>
      <c r="B87" s="21">
        <f t="shared" si="9"/>
        <v>0</v>
      </c>
      <c r="C87" s="21">
        <f>15369</f>
        <v>15369</v>
      </c>
      <c r="D87" s="21">
        <f>104159</f>
        <v>104159</v>
      </c>
      <c r="E87" s="21">
        <f t="shared" si="7"/>
        <v>101</v>
      </c>
    </row>
    <row r="88">
      <c r="A88" s="21">
        <f>21736</f>
        <v>21736</v>
      </c>
      <c r="B88" s="21">
        <f t="shared" si="9"/>
        <v>0</v>
      </c>
      <c r="C88" s="21">
        <f>15518</f>
        <v>15518</v>
      </c>
      <c r="D88" s="21">
        <f>104159</f>
        <v>104159</v>
      </c>
      <c r="E88" s="21">
        <f t="shared" si="7"/>
        <v>101</v>
      </c>
    </row>
    <row r="89">
      <c r="A89" s="21">
        <f>21948</f>
        <v>21948</v>
      </c>
      <c r="B89" s="21">
        <f t="shared" si="9"/>
        <v>0</v>
      </c>
      <c r="C89" s="21">
        <f>15687</f>
        <v>15687</v>
      </c>
      <c r="D89" s="21">
        <f>104159</f>
        <v>104159</v>
      </c>
      <c r="E89" s="21">
        <f t="shared" si="7"/>
        <v>101</v>
      </c>
    </row>
    <row r="90">
      <c r="A90" s="21">
        <f>22170</f>
        <v>22170</v>
      </c>
      <c r="B90" s="21">
        <f t="shared" si="9"/>
        <v>0</v>
      </c>
      <c r="C90" s="21">
        <f>15869</f>
        <v>15869</v>
      </c>
      <c r="D90" s="21">
        <f>104300</f>
        <v>104300</v>
      </c>
      <c r="E90" s="21">
        <f t="shared" si="7"/>
        <v>101</v>
      </c>
    </row>
    <row r="91">
      <c r="A91" s="21">
        <f>22406</f>
        <v>22406</v>
      </c>
      <c r="B91" s="21">
        <f t="shared" si="9"/>
        <v>0</v>
      </c>
      <c r="C91" s="21">
        <f>16075</f>
        <v>16075</v>
      </c>
      <c r="D91" s="21">
        <f>104520</f>
        <v>104520</v>
      </c>
      <c r="E91" s="21">
        <f t="shared" ref="E91:E103" si="10">102</f>
        <v>102</v>
      </c>
    </row>
    <row r="92">
      <c r="A92" s="21">
        <f>22660</f>
        <v>22660</v>
      </c>
      <c r="B92" s="21">
        <f t="shared" si="9"/>
        <v>0</v>
      </c>
      <c r="C92" s="21">
        <f>16266</f>
        <v>16266</v>
      </c>
      <c r="D92" s="21">
        <f>104536</f>
        <v>104536</v>
      </c>
      <c r="E92" s="21">
        <f t="shared" si="10"/>
        <v>102</v>
      </c>
    </row>
    <row r="93">
      <c r="A93" s="21">
        <f>22878</f>
        <v>22878</v>
      </c>
      <c r="B93" s="21">
        <f t="shared" si="9"/>
        <v>0</v>
      </c>
      <c r="C93" s="21">
        <f>16457</f>
        <v>16457</v>
      </c>
      <c r="D93" s="21">
        <f>104544</f>
        <v>104544</v>
      </c>
      <c r="E93" s="21">
        <f t="shared" si="10"/>
        <v>102</v>
      </c>
    </row>
    <row r="94">
      <c r="A94" s="21">
        <f>23114</f>
        <v>23114</v>
      </c>
      <c r="B94" s="21">
        <f t="shared" si="9"/>
        <v>0</v>
      </c>
      <c r="C94" s="21">
        <f>16600</f>
        <v>16600</v>
      </c>
      <c r="D94" s="21">
        <f>104570</f>
        <v>104570</v>
      </c>
      <c r="E94" s="21">
        <f t="shared" si="10"/>
        <v>102</v>
      </c>
    </row>
    <row r="95">
      <c r="A95" s="21">
        <f>23342</f>
        <v>23342</v>
      </c>
      <c r="B95" s="21">
        <f t="shared" si="9"/>
        <v>0</v>
      </c>
      <c r="C95" s="21">
        <f>16801</f>
        <v>16801</v>
      </c>
      <c r="D95" s="21">
        <f>104590</f>
        <v>104590</v>
      </c>
      <c r="E95" s="21">
        <f t="shared" si="10"/>
        <v>102</v>
      </c>
    </row>
    <row r="96">
      <c r="A96" s="21">
        <f>23572</f>
        <v>23572</v>
      </c>
      <c r="B96" s="21">
        <f t="shared" si="9"/>
        <v>0</v>
      </c>
      <c r="C96" s="21">
        <f>16955</f>
        <v>16955</v>
      </c>
      <c r="D96" s="21">
        <f>104594</f>
        <v>104594</v>
      </c>
      <c r="E96" s="21">
        <f t="shared" si="10"/>
        <v>102</v>
      </c>
    </row>
    <row r="97">
      <c r="A97" s="21">
        <f>23814</f>
        <v>23814</v>
      </c>
      <c r="B97" s="21">
        <f t="shared" si="9"/>
        <v>0</v>
      </c>
      <c r="C97" s="21">
        <f>17115</f>
        <v>17115</v>
      </c>
      <c r="D97" s="21">
        <f>104594</f>
        <v>104594</v>
      </c>
      <c r="E97" s="21">
        <f t="shared" si="10"/>
        <v>102</v>
      </c>
    </row>
    <row r="98">
      <c r="A98" s="21">
        <f>24047</f>
        <v>24047</v>
      </c>
      <c r="B98" s="21">
        <f>11</f>
        <v>11</v>
      </c>
      <c r="C98" s="21">
        <f>17278</f>
        <v>17278</v>
      </c>
      <c r="D98" s="21">
        <f>104594</f>
        <v>104594</v>
      </c>
      <c r="E98" s="21">
        <f t="shared" si="10"/>
        <v>102</v>
      </c>
    </row>
    <row r="99">
      <c r="A99" s="21">
        <f>24275</f>
        <v>24275</v>
      </c>
      <c r="B99" s="21">
        <f t="shared" ref="B99:B110" si="11">0</f>
        <v>0</v>
      </c>
      <c r="C99" s="21">
        <f>17422</f>
        <v>17422</v>
      </c>
      <c r="D99" s="21">
        <f>104594</f>
        <v>104594</v>
      </c>
      <c r="E99" s="21">
        <f t="shared" si="10"/>
        <v>102</v>
      </c>
    </row>
    <row r="100">
      <c r="A100" s="21">
        <f>24483</f>
        <v>24483</v>
      </c>
      <c r="B100" s="21">
        <f t="shared" si="11"/>
        <v>0</v>
      </c>
      <c r="C100" s="21">
        <f>17592</f>
        <v>17592</v>
      </c>
      <c r="D100" s="21">
        <f>104594</f>
        <v>104594</v>
      </c>
      <c r="E100" s="21">
        <f t="shared" si="10"/>
        <v>102</v>
      </c>
    </row>
    <row r="101">
      <c r="A101" s="21">
        <f>24724</f>
        <v>24724</v>
      </c>
      <c r="B101" s="21">
        <f t="shared" si="11"/>
        <v>0</v>
      </c>
      <c r="C101" s="21">
        <f>17759</f>
        <v>17759</v>
      </c>
      <c r="D101" s="21">
        <f>104594</f>
        <v>104594</v>
      </c>
      <c r="E101" s="21">
        <f t="shared" si="10"/>
        <v>102</v>
      </c>
    </row>
    <row r="102">
      <c r="A102" s="21">
        <f>24971</f>
        <v>24971</v>
      </c>
      <c r="B102" s="21">
        <f t="shared" si="11"/>
        <v>0</v>
      </c>
      <c r="C102" s="21">
        <f>17908</f>
        <v>17908</v>
      </c>
      <c r="D102" s="21">
        <f>104594</f>
        <v>104594</v>
      </c>
      <c r="E102" s="21">
        <f t="shared" si="10"/>
        <v>102</v>
      </c>
    </row>
    <row r="103">
      <c r="A103" s="21">
        <f>25195</f>
        <v>25195</v>
      </c>
      <c r="B103" s="21">
        <f t="shared" si="11"/>
        <v>0</v>
      </c>
      <c r="C103" s="21">
        <f>18057</f>
        <v>18057</v>
      </c>
      <c r="D103" s="21">
        <f>104608</f>
        <v>104608</v>
      </c>
      <c r="E103" s="21">
        <f t="shared" si="10"/>
        <v>102</v>
      </c>
    </row>
    <row r="104">
      <c r="A104" s="21">
        <f>25424</f>
        <v>25424</v>
      </c>
      <c r="B104" s="21">
        <f t="shared" si="11"/>
        <v>0</v>
      </c>
      <c r="C104" s="21">
        <f>18207</f>
        <v>18207</v>
      </c>
      <c r="D104" s="21">
        <f>73102</f>
        <v>73102</v>
      </c>
      <c r="E104" s="21">
        <f>71</f>
        <v>71</v>
      </c>
    </row>
    <row r="105">
      <c r="A105" s="21">
        <f>25635</f>
        <v>25635</v>
      </c>
      <c r="B105" s="21">
        <f t="shared" si="11"/>
        <v>0</v>
      </c>
      <c r="C105" s="21">
        <f>18358</f>
        <v>18358</v>
      </c>
      <c r="D105" s="21">
        <f>72830</f>
        <v>72830</v>
      </c>
      <c r="E105" s="21">
        <f>71</f>
        <v>71</v>
      </c>
    </row>
    <row r="106">
      <c r="A106" s="21">
        <f>25864</f>
        <v>25864</v>
      </c>
      <c r="B106" s="21">
        <f t="shared" si="11"/>
        <v>0</v>
      </c>
      <c r="C106" s="21">
        <f>18518</f>
        <v>18518</v>
      </c>
      <c r="D106" s="21">
        <f>72830</f>
        <v>72830</v>
      </c>
      <c r="E106" s="21">
        <f>71</f>
        <v>71</v>
      </c>
    </row>
    <row r="107">
      <c r="A107" s="21">
        <f>26078</f>
        <v>26078</v>
      </c>
      <c r="B107" s="21">
        <f t="shared" si="11"/>
        <v>0</v>
      </c>
      <c r="C107" s="21">
        <f>18702</f>
        <v>18702</v>
      </c>
      <c r="D107" s="21">
        <f>88406</f>
        <v>88406</v>
      </c>
      <c r="E107" s="21">
        <f>86</f>
        <v>86</v>
      </c>
    </row>
    <row r="108">
      <c r="A108" s="21">
        <f>26285</f>
        <v>26285</v>
      </c>
      <c r="B108" s="21">
        <f t="shared" si="11"/>
        <v>0</v>
      </c>
      <c r="C108" s="21">
        <f>18861</f>
        <v>18861</v>
      </c>
      <c r="D108" s="21">
        <f>88406</f>
        <v>88406</v>
      </c>
      <c r="E108" s="21">
        <f>86</f>
        <v>86</v>
      </c>
    </row>
    <row r="109">
      <c r="A109" s="21">
        <f>26510</f>
        <v>26510</v>
      </c>
      <c r="B109" s="21">
        <f t="shared" si="11"/>
        <v>0</v>
      </c>
      <c r="C109" s="21">
        <f>19013</f>
        <v>19013</v>
      </c>
      <c r="D109" s="21">
        <f>88406</f>
        <v>88406</v>
      </c>
      <c r="E109" s="21">
        <f>86</f>
        <v>86</v>
      </c>
    </row>
    <row r="110">
      <c r="A110" s="21">
        <f>26736</f>
        <v>26736</v>
      </c>
      <c r="B110" s="21">
        <f t="shared" si="11"/>
        <v>0</v>
      </c>
      <c r="C110" s="21">
        <f>19182</f>
        <v>19182</v>
      </c>
      <c r="D110" s="21">
        <f>103954</f>
        <v>103954</v>
      </c>
      <c r="E110" s="21">
        <f t="shared" ref="E110:E121" si="12">101</f>
        <v>101</v>
      </c>
    </row>
    <row r="111">
      <c r="A111" s="21">
        <f>26990</f>
        <v>26990</v>
      </c>
      <c r="B111" s="21">
        <f>2</f>
        <v>2</v>
      </c>
      <c r="C111" s="21">
        <f>19326</f>
        <v>19326</v>
      </c>
      <c r="D111" s="21">
        <f>103958</f>
        <v>103958</v>
      </c>
      <c r="E111" s="21">
        <f t="shared" si="12"/>
        <v>101</v>
      </c>
    </row>
    <row r="112">
      <c r="A112" s="21">
        <f>27205</f>
        <v>27205</v>
      </c>
      <c r="B112" s="21">
        <f t="shared" ref="B112:B124" si="13">0</f>
        <v>0</v>
      </c>
      <c r="C112" s="21">
        <f>19476</f>
        <v>19476</v>
      </c>
      <c r="D112" s="21">
        <f>103958</f>
        <v>103958</v>
      </c>
      <c r="E112" s="21">
        <f t="shared" si="12"/>
        <v>101</v>
      </c>
    </row>
    <row r="113">
      <c r="A113" s="21">
        <f>27430</f>
        <v>27430</v>
      </c>
      <c r="B113" s="21">
        <f t="shared" si="13"/>
        <v>0</v>
      </c>
      <c r="C113" s="21">
        <f>19659</f>
        <v>19659</v>
      </c>
      <c r="D113" s="21">
        <f>103958</f>
        <v>103958</v>
      </c>
      <c r="E113" s="21">
        <f t="shared" si="12"/>
        <v>101</v>
      </c>
    </row>
    <row r="114">
      <c r="A114" s="21">
        <f>27645</f>
        <v>27645</v>
      </c>
      <c r="B114" s="21">
        <f t="shared" si="13"/>
        <v>0</v>
      </c>
      <c r="C114" s="21">
        <f>19799</f>
        <v>19799</v>
      </c>
      <c r="D114" s="21">
        <f>103958</f>
        <v>103958</v>
      </c>
      <c r="E114" s="21">
        <f t="shared" si="12"/>
        <v>101</v>
      </c>
    </row>
    <row r="115">
      <c r="A115" s="21">
        <f>27867</f>
        <v>27867</v>
      </c>
      <c r="B115" s="21">
        <f t="shared" si="13"/>
        <v>0</v>
      </c>
      <c r="C115" s="21">
        <f>19960</f>
        <v>19960</v>
      </c>
      <c r="D115" s="21">
        <f>103958</f>
        <v>103958</v>
      </c>
      <c r="E115" s="21">
        <f t="shared" si="12"/>
        <v>101</v>
      </c>
    </row>
    <row r="116">
      <c r="A116" s="21">
        <f>28106</f>
        <v>28106</v>
      </c>
      <c r="B116" s="21">
        <f t="shared" si="13"/>
        <v>0</v>
      </c>
      <c r="C116" s="21">
        <f>20096</f>
        <v>20096</v>
      </c>
      <c r="D116" s="21">
        <f>103958</f>
        <v>103958</v>
      </c>
      <c r="E116" s="21">
        <f t="shared" si="12"/>
        <v>101</v>
      </c>
    </row>
    <row r="117">
      <c r="A117" s="21">
        <f>28353</f>
        <v>28353</v>
      </c>
      <c r="B117" s="21">
        <f t="shared" si="13"/>
        <v>0</v>
      </c>
      <c r="C117" s="21">
        <f>20301</f>
        <v>20301</v>
      </c>
      <c r="D117" s="21">
        <f>103944</f>
        <v>103944</v>
      </c>
      <c r="E117" s="21">
        <f t="shared" si="12"/>
        <v>101</v>
      </c>
    </row>
    <row r="118">
      <c r="A118" s="21">
        <f>28567</f>
        <v>28567</v>
      </c>
      <c r="B118" s="21">
        <f t="shared" si="13"/>
        <v>0</v>
      </c>
      <c r="C118" s="21">
        <f>20467</f>
        <v>20467</v>
      </c>
      <c r="D118" s="21">
        <f>103944</f>
        <v>103944</v>
      </c>
      <c r="E118" s="21">
        <f t="shared" si="12"/>
        <v>101</v>
      </c>
    </row>
    <row r="119">
      <c r="A119" s="21">
        <f>28783</f>
        <v>28783</v>
      </c>
      <c r="B119" s="21">
        <f t="shared" si="13"/>
        <v>0</v>
      </c>
      <c r="C119" s="21">
        <f>20639</f>
        <v>20639</v>
      </c>
      <c r="D119" s="21">
        <f>103944</f>
        <v>103944</v>
      </c>
      <c r="E119" s="21">
        <f t="shared" si="12"/>
        <v>101</v>
      </c>
    </row>
    <row r="120">
      <c r="A120" s="21">
        <f>28997</f>
        <v>28997</v>
      </c>
      <c r="B120" s="21">
        <f t="shared" si="13"/>
        <v>0</v>
      </c>
      <c r="C120" s="21">
        <f>20793</f>
        <v>20793</v>
      </c>
      <c r="D120" s="21">
        <f>103944</f>
        <v>103944</v>
      </c>
      <c r="E120" s="21">
        <f t="shared" si="12"/>
        <v>101</v>
      </c>
    </row>
    <row r="121">
      <c r="A121" s="21">
        <f>29202</f>
        <v>29202</v>
      </c>
      <c r="B121" s="21">
        <f t="shared" si="13"/>
        <v>0</v>
      </c>
      <c r="C121" s="21">
        <f>20933</f>
        <v>20933</v>
      </c>
      <c r="D121" s="21">
        <f>103944</f>
        <v>103944</v>
      </c>
      <c r="E121" s="21">
        <f t="shared" si="12"/>
        <v>101</v>
      </c>
    </row>
    <row r="122">
      <c r="A122" s="21">
        <f>29435</f>
        <v>29435</v>
      </c>
      <c r="B122" s="21">
        <f t="shared" si="13"/>
        <v>0</v>
      </c>
      <c r="C122" s="21">
        <f>21126</f>
        <v>21126</v>
      </c>
      <c r="D122" s="21">
        <f>88566</f>
        <v>88566</v>
      </c>
      <c r="E122" s="21">
        <f>86</f>
        <v>86</v>
      </c>
    </row>
    <row r="123">
      <c r="A123" s="21">
        <f>29673</f>
        <v>29673</v>
      </c>
      <c r="B123" s="21">
        <f t="shared" si="13"/>
        <v>0</v>
      </c>
      <c r="C123" s="21">
        <f>21259</f>
        <v>21259</v>
      </c>
      <c r="D123" s="21">
        <f>89210</f>
        <v>89210</v>
      </c>
      <c r="E123" s="21">
        <f>87</f>
        <v>87</v>
      </c>
    </row>
    <row r="124">
      <c r="A124" s="21">
        <f>29901</f>
        <v>29901</v>
      </c>
      <c r="B124" s="21">
        <f t="shared" si="13"/>
        <v>0</v>
      </c>
      <c r="C124" s="21">
        <f>21455</f>
        <v>21455</v>
      </c>
      <c r="D124" s="21">
        <f>89210</f>
        <v>89210</v>
      </c>
      <c r="E124" s="21">
        <f>87</f>
        <v>87</v>
      </c>
    </row>
    <row r="125">
      <c r="A125" s="21">
        <f>30136</f>
        <v>30136</v>
      </c>
      <c r="B125" s="21">
        <f>6</f>
        <v>6</v>
      </c>
      <c r="C125" s="21">
        <f>21607</f>
        <v>21607</v>
      </c>
      <c r="D125" s="21">
        <f>89250</f>
        <v>89250</v>
      </c>
      <c r="E125" s="21">
        <f>87</f>
        <v>87</v>
      </c>
    </row>
    <row r="126">
      <c r="A126" s="21">
        <f>30338</f>
        <v>30338</v>
      </c>
      <c r="B126" s="21">
        <f>0</f>
        <v>0</v>
      </c>
      <c r="C126" s="21">
        <f>21768</f>
        <v>21768</v>
      </c>
      <c r="D126" s="21">
        <f>89206</f>
        <v>89206</v>
      </c>
      <c r="E126" s="21">
        <f>87</f>
        <v>87</v>
      </c>
    </row>
    <row r="127">
      <c r="A127" s="21">
        <f>30595</f>
        <v>30595</v>
      </c>
      <c r="B127" s="21">
        <f>12</f>
        <v>12</v>
      </c>
      <c r="C127" s="21">
        <f>21932</f>
        <v>21932</v>
      </c>
      <c r="D127" s="21">
        <f>89206</f>
        <v>89206</v>
      </c>
      <c r="E127" s="21">
        <f>87</f>
        <v>87</v>
      </c>
    </row>
    <row r="128">
      <c r="A128" s="21">
        <f>30819</f>
        <v>30819</v>
      </c>
      <c r="B128" s="21">
        <f>3</f>
        <v>3</v>
      </c>
      <c r="C128" s="21">
        <f>22100</f>
        <v>22100</v>
      </c>
      <c r="D128" s="21">
        <f>89206</f>
        <v>89206</v>
      </c>
      <c r="E128" s="21">
        <f>87</f>
        <v>87</v>
      </c>
    </row>
    <row r="129">
      <c r="A129" s="21">
        <f>31084</f>
        <v>31084</v>
      </c>
      <c r="B129" s="21">
        <f>2</f>
        <v>2</v>
      </c>
      <c r="C129" s="21">
        <f>22259</f>
        <v>22259</v>
      </c>
      <c r="D129" s="21">
        <f>89206</f>
        <v>89206</v>
      </c>
      <c r="E129" s="21">
        <f>87</f>
        <v>87</v>
      </c>
    </row>
    <row r="130">
      <c r="A130" s="21">
        <f>31303</f>
        <v>31303</v>
      </c>
      <c r="B130" s="21">
        <f>7</f>
        <v>7</v>
      </c>
      <c r="C130" s="21">
        <f>22438</f>
        <v>22438</v>
      </c>
      <c r="D130" s="21">
        <f>104760</f>
        <v>104760</v>
      </c>
      <c r="E130" s="21">
        <f t="shared" ref="E130:E140" si="14">102</f>
        <v>102</v>
      </c>
    </row>
    <row r="131">
      <c r="A131" s="21">
        <f>31545</f>
        <v>31545</v>
      </c>
      <c r="B131" s="21">
        <f>2</f>
        <v>2</v>
      </c>
      <c r="C131" s="21">
        <f>22596</f>
        <v>22596</v>
      </c>
      <c r="D131" s="21">
        <f t="shared" ref="D131:D139" si="15">104756</f>
        <v>104756</v>
      </c>
      <c r="E131" s="21">
        <f t="shared" si="14"/>
        <v>102</v>
      </c>
    </row>
    <row r="132">
      <c r="A132" s="21">
        <f>31767</f>
        <v>31767</v>
      </c>
      <c r="B132" s="21">
        <f>0</f>
        <v>0</v>
      </c>
      <c r="C132" s="21">
        <f>22757</f>
        <v>22757</v>
      </c>
      <c r="D132" s="21">
        <f t="shared" si="15"/>
        <v>104756</v>
      </c>
      <c r="E132" s="21">
        <f t="shared" si="14"/>
        <v>102</v>
      </c>
    </row>
    <row r="133">
      <c r="A133" s="21">
        <f>32001</f>
        <v>32001</v>
      </c>
      <c r="B133" s="21">
        <f>0</f>
        <v>0</v>
      </c>
      <c r="C133" s="21">
        <f>22904</f>
        <v>22904</v>
      </c>
      <c r="D133" s="21">
        <f t="shared" si="15"/>
        <v>104756</v>
      </c>
      <c r="E133" s="21">
        <f t="shared" si="14"/>
        <v>102</v>
      </c>
    </row>
    <row r="134">
      <c r="A134" s="21">
        <f>32228</f>
        <v>32228</v>
      </c>
      <c r="B134" s="21">
        <f>0</f>
        <v>0</v>
      </c>
      <c r="C134" s="21">
        <f>23069</f>
        <v>23069</v>
      </c>
      <c r="D134" s="21">
        <f t="shared" si="15"/>
        <v>104756</v>
      </c>
      <c r="E134" s="21">
        <f t="shared" si="14"/>
        <v>102</v>
      </c>
    </row>
    <row r="135">
      <c r="A135" s="21">
        <f>32469</f>
        <v>32469</v>
      </c>
      <c r="B135" s="21">
        <f>0</f>
        <v>0</v>
      </c>
      <c r="C135" s="21">
        <f>23238</f>
        <v>23238</v>
      </c>
      <c r="D135" s="21">
        <f t="shared" si="15"/>
        <v>104756</v>
      </c>
      <c r="E135" s="21">
        <f t="shared" si="14"/>
        <v>102</v>
      </c>
    </row>
    <row r="136">
      <c r="A136" s="21">
        <f>32726</f>
        <v>32726</v>
      </c>
      <c r="B136" s="21">
        <f>6</f>
        <v>6</v>
      </c>
      <c r="C136" s="21">
        <f>23422</f>
        <v>23422</v>
      </c>
      <c r="D136" s="21">
        <f t="shared" si="15"/>
        <v>104756</v>
      </c>
      <c r="E136" s="21">
        <f t="shared" si="14"/>
        <v>102</v>
      </c>
    </row>
    <row r="137">
      <c r="A137" s="21">
        <f>32927</f>
        <v>32927</v>
      </c>
      <c r="B137" s="21">
        <f>0</f>
        <v>0</v>
      </c>
      <c r="C137" s="21">
        <f>23567</f>
        <v>23567</v>
      </c>
      <c r="D137" s="21">
        <f t="shared" si="15"/>
        <v>104756</v>
      </c>
      <c r="E137" s="21">
        <f t="shared" si="14"/>
        <v>102</v>
      </c>
    </row>
    <row r="138">
      <c r="A138" s="21">
        <f>33192</f>
        <v>33192</v>
      </c>
      <c r="B138" s="21">
        <f>2</f>
        <v>2</v>
      </c>
      <c r="C138" s="21">
        <f>23729</f>
        <v>23729</v>
      </c>
      <c r="D138" s="21">
        <f t="shared" si="15"/>
        <v>104756</v>
      </c>
      <c r="E138" s="21">
        <f t="shared" si="14"/>
        <v>102</v>
      </c>
    </row>
    <row r="139">
      <c r="A139" s="21">
        <f>33425</f>
        <v>33425</v>
      </c>
      <c r="B139" s="21">
        <f t="shared" ref="B139:B146" si="16">0</f>
        <v>0</v>
      </c>
      <c r="C139" s="21">
        <f>23888</f>
        <v>23888</v>
      </c>
      <c r="D139" s="21">
        <f t="shared" si="15"/>
        <v>104756</v>
      </c>
      <c r="E139" s="21">
        <f t="shared" si="14"/>
        <v>102</v>
      </c>
    </row>
    <row r="140">
      <c r="A140" s="21">
        <f>33648</f>
        <v>33648</v>
      </c>
      <c r="B140" s="21">
        <f t="shared" si="16"/>
        <v>0</v>
      </c>
      <c r="C140" s="21">
        <f>24062</f>
        <v>24062</v>
      </c>
      <c r="D140" s="21">
        <f>105122</f>
        <v>105122</v>
      </c>
      <c r="E140" s="21">
        <f t="shared" si="14"/>
        <v>102</v>
      </c>
    </row>
    <row r="141">
      <c r="A141" s="21">
        <f>33872</f>
        <v>33872</v>
      </c>
      <c r="B141" s="21">
        <f t="shared" si="16"/>
        <v>0</v>
      </c>
      <c r="C141" s="21">
        <f>24201</f>
        <v>24201</v>
      </c>
      <c r="D141" s="21">
        <f t="shared" ref="D141:D157" si="17">89680</f>
        <v>89680</v>
      </c>
      <c r="E141" s="21">
        <f t="shared" ref="E141:E157" si="18">87</f>
        <v>87</v>
      </c>
    </row>
    <row r="142">
      <c r="A142" s="21">
        <f>34110</f>
        <v>34110</v>
      </c>
      <c r="B142" s="21">
        <f t="shared" si="16"/>
        <v>0</v>
      </c>
      <c r="C142" s="21">
        <f>24356</f>
        <v>24356</v>
      </c>
      <c r="D142" s="21">
        <f t="shared" si="17"/>
        <v>89680</v>
      </c>
      <c r="E142" s="21">
        <f t="shared" si="18"/>
        <v>87</v>
      </c>
    </row>
    <row r="143">
      <c r="A143" s="21">
        <f>34355</f>
        <v>34355</v>
      </c>
      <c r="B143" s="21">
        <f t="shared" si="16"/>
        <v>0</v>
      </c>
      <c r="C143" s="21">
        <f>24525</f>
        <v>24525</v>
      </c>
      <c r="D143" s="21">
        <f t="shared" si="17"/>
        <v>89680</v>
      </c>
      <c r="E143" s="21">
        <f t="shared" si="18"/>
        <v>87</v>
      </c>
    </row>
    <row r="144">
      <c r="A144" s="21">
        <f>34602</f>
        <v>34602</v>
      </c>
      <c r="B144" s="21">
        <f t="shared" si="16"/>
        <v>0</v>
      </c>
      <c r="C144" s="21">
        <f>24665</f>
        <v>24665</v>
      </c>
      <c r="D144" s="21">
        <f t="shared" si="17"/>
        <v>89680</v>
      </c>
      <c r="E144" s="21">
        <f t="shared" si="18"/>
        <v>87</v>
      </c>
    </row>
    <row r="145">
      <c r="A145" s="21">
        <f>34839</f>
        <v>34839</v>
      </c>
      <c r="B145" s="21">
        <f t="shared" si="16"/>
        <v>0</v>
      </c>
      <c r="C145" s="21">
        <f>24848</f>
        <v>24848</v>
      </c>
      <c r="D145" s="21">
        <f t="shared" si="17"/>
        <v>89680</v>
      </c>
      <c r="E145" s="21">
        <f t="shared" si="18"/>
        <v>87</v>
      </c>
    </row>
    <row r="146">
      <c r="A146" s="21">
        <f>35057</f>
        <v>35057</v>
      </c>
      <c r="B146" s="21">
        <f t="shared" si="16"/>
        <v>0</v>
      </c>
      <c r="C146" s="21">
        <f>25000</f>
        <v>25000</v>
      </c>
      <c r="D146" s="21">
        <f t="shared" si="17"/>
        <v>89680</v>
      </c>
      <c r="E146" s="21">
        <f t="shared" si="18"/>
        <v>87</v>
      </c>
    </row>
    <row r="147">
      <c r="A147" s="21">
        <f t="shared" ref="A147:A293" si="19">35282</f>
        <v>35282</v>
      </c>
      <c r="B147" s="21">
        <f>3</f>
        <v>3</v>
      </c>
      <c r="C147" s="21">
        <f>25163</f>
        <v>25163</v>
      </c>
      <c r="D147" s="21">
        <f t="shared" si="17"/>
        <v>89680</v>
      </c>
      <c r="E147" s="21">
        <f t="shared" si="18"/>
        <v>87</v>
      </c>
    </row>
    <row r="148">
      <c r="A148" s="21">
        <f t="shared" si="19"/>
        <v>35282</v>
      </c>
      <c r="B148" s="21" t="s">
        <v>9</v>
      </c>
      <c r="C148" s="21">
        <f>25341</f>
        <v>25341</v>
      </c>
      <c r="D148" s="21">
        <f t="shared" si="17"/>
        <v>89680</v>
      </c>
      <c r="E148" s="21">
        <f t="shared" si="18"/>
        <v>87</v>
      </c>
    </row>
    <row r="149">
      <c r="A149" s="21">
        <f t="shared" si="19"/>
        <v>35282</v>
      </c>
      <c r="B149" s="21" t="s">
        <v>9</v>
      </c>
      <c r="C149" s="21">
        <f>25514</f>
        <v>25514</v>
      </c>
      <c r="D149" s="21">
        <f t="shared" si="17"/>
        <v>89680</v>
      </c>
      <c r="E149" s="21">
        <f t="shared" si="18"/>
        <v>87</v>
      </c>
    </row>
    <row r="150">
      <c r="A150" s="21">
        <f t="shared" si="19"/>
        <v>35282</v>
      </c>
      <c r="B150" s="21" t="s">
        <v>9</v>
      </c>
      <c r="C150" s="21">
        <f>25662</f>
        <v>25662</v>
      </c>
      <c r="D150" s="21">
        <f t="shared" si="17"/>
        <v>89680</v>
      </c>
      <c r="E150" s="21">
        <f t="shared" si="18"/>
        <v>87</v>
      </c>
    </row>
    <row r="151">
      <c r="A151" s="21">
        <f t="shared" si="19"/>
        <v>35282</v>
      </c>
      <c r="B151" s="21" t="s">
        <v>9</v>
      </c>
      <c r="C151" s="21">
        <f>25809</f>
        <v>25809</v>
      </c>
      <c r="D151" s="21">
        <f t="shared" si="17"/>
        <v>89680</v>
      </c>
      <c r="E151" s="21">
        <f t="shared" si="18"/>
        <v>87</v>
      </c>
    </row>
    <row r="152">
      <c r="A152" s="21">
        <f t="shared" si="19"/>
        <v>35282</v>
      </c>
      <c r="B152" s="21" t="s">
        <v>9</v>
      </c>
      <c r="C152" s="21">
        <f>25970</f>
        <v>25970</v>
      </c>
      <c r="D152" s="21">
        <f t="shared" si="17"/>
        <v>89680</v>
      </c>
      <c r="E152" s="21">
        <f t="shared" si="18"/>
        <v>87</v>
      </c>
    </row>
    <row r="153">
      <c r="A153" s="21">
        <f t="shared" si="19"/>
        <v>35282</v>
      </c>
      <c r="B153" s="21" t="s">
        <v>9</v>
      </c>
      <c r="C153" s="21">
        <f>26135</f>
        <v>26135</v>
      </c>
      <c r="D153" s="21">
        <f t="shared" si="17"/>
        <v>89680</v>
      </c>
      <c r="E153" s="21">
        <f t="shared" si="18"/>
        <v>87</v>
      </c>
    </row>
    <row r="154">
      <c r="A154" s="21">
        <f t="shared" si="19"/>
        <v>35282</v>
      </c>
      <c r="B154" s="21" t="s">
        <v>9</v>
      </c>
      <c r="C154" s="21">
        <f>26300</f>
        <v>26300</v>
      </c>
      <c r="D154" s="21">
        <f t="shared" si="17"/>
        <v>89680</v>
      </c>
      <c r="E154" s="21">
        <f t="shared" si="18"/>
        <v>87</v>
      </c>
    </row>
    <row r="155">
      <c r="A155" s="21">
        <f t="shared" si="19"/>
        <v>35282</v>
      </c>
      <c r="B155" s="21" t="s">
        <v>9</v>
      </c>
      <c r="C155" s="21">
        <f>26472</f>
        <v>26472</v>
      </c>
      <c r="D155" s="21">
        <f t="shared" si="17"/>
        <v>89680</v>
      </c>
      <c r="E155" s="21">
        <f t="shared" si="18"/>
        <v>87</v>
      </c>
    </row>
    <row r="156">
      <c r="A156" s="21">
        <f t="shared" si="19"/>
        <v>35282</v>
      </c>
      <c r="B156" s="21" t="s">
        <v>9</v>
      </c>
      <c r="C156" s="21">
        <f>26643</f>
        <v>26643</v>
      </c>
      <c r="D156" s="21">
        <f t="shared" si="17"/>
        <v>89680</v>
      </c>
      <c r="E156" s="21">
        <f t="shared" si="18"/>
        <v>87</v>
      </c>
    </row>
    <row r="157">
      <c r="A157" s="21">
        <f t="shared" si="19"/>
        <v>35282</v>
      </c>
      <c r="B157" s="21" t="s">
        <v>9</v>
      </c>
      <c r="C157" s="21">
        <f>26800</f>
        <v>26800</v>
      </c>
      <c r="D157" s="21">
        <f t="shared" si="17"/>
        <v>89680</v>
      </c>
      <c r="E157" s="21">
        <f t="shared" si="18"/>
        <v>87</v>
      </c>
    </row>
    <row r="158">
      <c r="A158" s="21">
        <f t="shared" si="19"/>
        <v>35282</v>
      </c>
      <c r="B158" s="21" t="s">
        <v>9</v>
      </c>
      <c r="C158" s="21">
        <f>26948</f>
        <v>26948</v>
      </c>
      <c r="D158" s="21">
        <f>105252</f>
        <v>105252</v>
      </c>
      <c r="E158" s="21">
        <f t="shared" ref="E158:E192" si="20">102</f>
        <v>102</v>
      </c>
    </row>
    <row r="159">
      <c r="A159" s="21">
        <f t="shared" si="19"/>
        <v>35282</v>
      </c>
      <c r="B159" s="21" t="s">
        <v>9</v>
      </c>
      <c r="C159" s="21">
        <f>27112</f>
        <v>27112</v>
      </c>
      <c r="D159" s="21">
        <f t="shared" ref="D159:D176" si="21">105258</f>
        <v>105258</v>
      </c>
      <c r="E159" s="21">
        <f t="shared" si="20"/>
        <v>102</v>
      </c>
    </row>
    <row r="160">
      <c r="A160" s="21">
        <f t="shared" si="19"/>
        <v>35282</v>
      </c>
      <c r="B160" s="21" t="s">
        <v>9</v>
      </c>
      <c r="C160" s="21">
        <f>27253</f>
        <v>27253</v>
      </c>
      <c r="D160" s="21">
        <f t="shared" si="21"/>
        <v>105258</v>
      </c>
      <c r="E160" s="21">
        <f t="shared" si="20"/>
        <v>102</v>
      </c>
    </row>
    <row r="161">
      <c r="A161" s="21">
        <f t="shared" si="19"/>
        <v>35282</v>
      </c>
      <c r="B161" s="21" t="s">
        <v>9</v>
      </c>
      <c r="C161" s="21">
        <f>27410</f>
        <v>27410</v>
      </c>
      <c r="D161" s="21">
        <f t="shared" si="21"/>
        <v>105258</v>
      </c>
      <c r="E161" s="21">
        <f t="shared" si="20"/>
        <v>102</v>
      </c>
    </row>
    <row r="162">
      <c r="A162" s="21">
        <f t="shared" si="19"/>
        <v>35282</v>
      </c>
      <c r="B162" s="21" t="s">
        <v>9</v>
      </c>
      <c r="C162" s="21">
        <f>27597</f>
        <v>27597</v>
      </c>
      <c r="D162" s="21">
        <f t="shared" si="21"/>
        <v>105258</v>
      </c>
      <c r="E162" s="21">
        <f t="shared" si="20"/>
        <v>102</v>
      </c>
    </row>
    <row r="163">
      <c r="A163" s="21">
        <f t="shared" si="19"/>
        <v>35282</v>
      </c>
      <c r="B163" s="21" t="s">
        <v>9</v>
      </c>
      <c r="C163" s="21">
        <f>27736</f>
        <v>27736</v>
      </c>
      <c r="D163" s="21">
        <f t="shared" si="21"/>
        <v>105258</v>
      </c>
      <c r="E163" s="21">
        <f t="shared" si="20"/>
        <v>102</v>
      </c>
    </row>
    <row r="164">
      <c r="A164" s="21">
        <f t="shared" si="19"/>
        <v>35282</v>
      </c>
      <c r="B164" s="21" t="s">
        <v>9</v>
      </c>
      <c r="C164" s="21">
        <f>27904</f>
        <v>27904</v>
      </c>
      <c r="D164" s="21">
        <f t="shared" si="21"/>
        <v>105258</v>
      </c>
      <c r="E164" s="21">
        <f t="shared" si="20"/>
        <v>102</v>
      </c>
    </row>
    <row r="165">
      <c r="A165" s="21">
        <f t="shared" si="19"/>
        <v>35282</v>
      </c>
      <c r="B165" s="21" t="s">
        <v>9</v>
      </c>
      <c r="C165" s="21">
        <f>28048</f>
        <v>28048</v>
      </c>
      <c r="D165" s="21">
        <f t="shared" si="21"/>
        <v>105258</v>
      </c>
      <c r="E165" s="21">
        <f t="shared" si="20"/>
        <v>102</v>
      </c>
    </row>
    <row r="166">
      <c r="A166" s="21">
        <f t="shared" si="19"/>
        <v>35282</v>
      </c>
      <c r="B166" s="21" t="s">
        <v>9</v>
      </c>
      <c r="C166" s="21">
        <f>28210</f>
        <v>28210</v>
      </c>
      <c r="D166" s="21">
        <f t="shared" si="21"/>
        <v>105258</v>
      </c>
      <c r="E166" s="21">
        <f t="shared" si="20"/>
        <v>102</v>
      </c>
    </row>
    <row r="167">
      <c r="A167" s="21">
        <f t="shared" si="19"/>
        <v>35282</v>
      </c>
      <c r="B167" s="21" t="s">
        <v>9</v>
      </c>
      <c r="C167" s="21">
        <f>28362</f>
        <v>28362</v>
      </c>
      <c r="D167" s="21">
        <f t="shared" si="21"/>
        <v>105258</v>
      </c>
      <c r="E167" s="21">
        <f t="shared" si="20"/>
        <v>102</v>
      </c>
    </row>
    <row r="168">
      <c r="A168" s="21">
        <f t="shared" si="19"/>
        <v>35282</v>
      </c>
      <c r="B168" s="21" t="s">
        <v>9</v>
      </c>
      <c r="C168" s="21">
        <f>28517</f>
        <v>28517</v>
      </c>
      <c r="D168" s="21">
        <f t="shared" si="21"/>
        <v>105258</v>
      </c>
      <c r="E168" s="21">
        <f t="shared" si="20"/>
        <v>102</v>
      </c>
    </row>
    <row r="169">
      <c r="A169" s="21">
        <f t="shared" si="19"/>
        <v>35282</v>
      </c>
      <c r="B169" s="21" t="s">
        <v>9</v>
      </c>
      <c r="C169" s="21">
        <f>28664</f>
        <v>28664</v>
      </c>
      <c r="D169" s="21">
        <f t="shared" si="21"/>
        <v>105258</v>
      </c>
      <c r="E169" s="21">
        <f t="shared" si="20"/>
        <v>102</v>
      </c>
    </row>
    <row r="170">
      <c r="A170" s="21">
        <f t="shared" si="19"/>
        <v>35282</v>
      </c>
      <c r="B170" s="21" t="s">
        <v>9</v>
      </c>
      <c r="C170" s="21">
        <f>28820</f>
        <v>28820</v>
      </c>
      <c r="D170" s="21">
        <f t="shared" si="21"/>
        <v>105258</v>
      </c>
      <c r="E170" s="21">
        <f t="shared" si="20"/>
        <v>102</v>
      </c>
    </row>
    <row r="171">
      <c r="A171" s="21">
        <f t="shared" si="19"/>
        <v>35282</v>
      </c>
      <c r="B171" s="21" t="s">
        <v>9</v>
      </c>
      <c r="C171" s="21">
        <f>28986</f>
        <v>28986</v>
      </c>
      <c r="D171" s="21">
        <f t="shared" si="21"/>
        <v>105258</v>
      </c>
      <c r="E171" s="21">
        <f t="shared" si="20"/>
        <v>102</v>
      </c>
    </row>
    <row r="172">
      <c r="A172" s="21">
        <f t="shared" si="19"/>
        <v>35282</v>
      </c>
      <c r="B172" s="21" t="s">
        <v>9</v>
      </c>
      <c r="C172" s="21">
        <f>29159</f>
        <v>29159</v>
      </c>
      <c r="D172" s="21">
        <f t="shared" si="21"/>
        <v>105258</v>
      </c>
      <c r="E172" s="21">
        <f t="shared" si="20"/>
        <v>102</v>
      </c>
    </row>
    <row r="173">
      <c r="A173" s="21">
        <f t="shared" si="19"/>
        <v>35282</v>
      </c>
      <c r="B173" s="21" t="s">
        <v>9</v>
      </c>
      <c r="C173" s="21">
        <f>29326</f>
        <v>29326</v>
      </c>
      <c r="D173" s="21">
        <f t="shared" si="21"/>
        <v>105258</v>
      </c>
      <c r="E173" s="21">
        <f t="shared" si="20"/>
        <v>102</v>
      </c>
    </row>
    <row r="174">
      <c r="A174" s="21">
        <f t="shared" si="19"/>
        <v>35282</v>
      </c>
      <c r="B174" s="21" t="s">
        <v>9</v>
      </c>
      <c r="C174" s="21">
        <f>29525</f>
        <v>29525</v>
      </c>
      <c r="D174" s="21">
        <f t="shared" si="21"/>
        <v>105258</v>
      </c>
      <c r="E174" s="21">
        <f t="shared" si="20"/>
        <v>102</v>
      </c>
    </row>
    <row r="175">
      <c r="A175" s="21">
        <f t="shared" si="19"/>
        <v>35282</v>
      </c>
      <c r="B175" s="21" t="s">
        <v>9</v>
      </c>
      <c r="C175" s="21">
        <f>29668</f>
        <v>29668</v>
      </c>
      <c r="D175" s="21">
        <f t="shared" si="21"/>
        <v>105258</v>
      </c>
      <c r="E175" s="21">
        <f t="shared" si="20"/>
        <v>102</v>
      </c>
    </row>
    <row r="176">
      <c r="A176" s="21">
        <f t="shared" si="19"/>
        <v>35282</v>
      </c>
      <c r="B176" s="21" t="s">
        <v>9</v>
      </c>
      <c r="C176" s="21">
        <f>29848</f>
        <v>29848</v>
      </c>
      <c r="D176" s="21">
        <f t="shared" si="21"/>
        <v>105258</v>
      </c>
      <c r="E176" s="21">
        <f t="shared" si="20"/>
        <v>102</v>
      </c>
    </row>
    <row r="177">
      <c r="A177" s="21">
        <f t="shared" si="19"/>
        <v>35282</v>
      </c>
      <c r="B177" s="21" t="s">
        <v>9</v>
      </c>
      <c r="C177" s="21">
        <f>30057</f>
        <v>30057</v>
      </c>
      <c r="D177" s="21">
        <f>105262</f>
        <v>105262</v>
      </c>
      <c r="E177" s="21">
        <f t="shared" si="20"/>
        <v>102</v>
      </c>
    </row>
    <row r="178">
      <c r="A178" s="21">
        <f t="shared" si="19"/>
        <v>35282</v>
      </c>
      <c r="B178" s="21" t="s">
        <v>9</v>
      </c>
      <c r="C178" s="21">
        <f>30213</f>
        <v>30213</v>
      </c>
      <c r="D178" s="21">
        <f>105132</f>
        <v>105132</v>
      </c>
      <c r="E178" s="21">
        <f t="shared" si="20"/>
        <v>102</v>
      </c>
    </row>
    <row r="179">
      <c r="A179" s="21">
        <f t="shared" si="19"/>
        <v>35282</v>
      </c>
      <c r="B179" s="21" t="s">
        <v>9</v>
      </c>
      <c r="C179" s="21">
        <f>30376</f>
        <v>30376</v>
      </c>
      <c r="D179" s="21">
        <f>105132</f>
        <v>105132</v>
      </c>
      <c r="E179" s="21">
        <f t="shared" si="20"/>
        <v>102</v>
      </c>
    </row>
    <row r="180">
      <c r="A180" s="21">
        <f t="shared" si="19"/>
        <v>35282</v>
      </c>
      <c r="B180" s="21" t="s">
        <v>9</v>
      </c>
      <c r="C180" s="21">
        <f>30566</f>
        <v>30566</v>
      </c>
      <c r="D180" s="21">
        <f>105156</f>
        <v>105156</v>
      </c>
      <c r="E180" s="21">
        <f t="shared" si="20"/>
        <v>102</v>
      </c>
    </row>
    <row r="181">
      <c r="A181" s="21">
        <f t="shared" si="19"/>
        <v>35282</v>
      </c>
      <c r="B181" s="21" t="s">
        <v>9</v>
      </c>
      <c r="C181" s="21">
        <f>30738</f>
        <v>30738</v>
      </c>
      <c r="D181" s="21">
        <f>105142</f>
        <v>105142</v>
      </c>
      <c r="E181" s="21">
        <f t="shared" si="20"/>
        <v>102</v>
      </c>
    </row>
    <row r="182">
      <c r="A182" s="21">
        <f t="shared" si="19"/>
        <v>35282</v>
      </c>
      <c r="B182" s="21" t="s">
        <v>9</v>
      </c>
      <c r="C182" s="21">
        <f>30940</f>
        <v>30940</v>
      </c>
      <c r="D182" s="21">
        <f>105148</f>
        <v>105148</v>
      </c>
      <c r="E182" s="21">
        <f t="shared" si="20"/>
        <v>102</v>
      </c>
    </row>
    <row r="183">
      <c r="A183" s="21">
        <f t="shared" si="19"/>
        <v>35282</v>
      </c>
      <c r="B183" s="21" t="s">
        <v>9</v>
      </c>
      <c r="C183" s="21">
        <f>31117</f>
        <v>31117</v>
      </c>
      <c r="D183" s="21">
        <f>105158</f>
        <v>105158</v>
      </c>
      <c r="E183" s="21">
        <f t="shared" si="20"/>
        <v>102</v>
      </c>
    </row>
    <row r="184">
      <c r="A184" s="21">
        <f t="shared" si="19"/>
        <v>35282</v>
      </c>
      <c r="B184" s="21" t="s">
        <v>9</v>
      </c>
      <c r="C184" s="21">
        <f>31285</f>
        <v>31285</v>
      </c>
      <c r="D184" s="21">
        <f>105170</f>
        <v>105170</v>
      </c>
      <c r="E184" s="21">
        <f t="shared" si="20"/>
        <v>102</v>
      </c>
    </row>
    <row r="185">
      <c r="A185" s="21">
        <f t="shared" si="19"/>
        <v>35282</v>
      </c>
      <c r="B185" s="21" t="s">
        <v>9</v>
      </c>
      <c r="C185" s="21">
        <f>31481</f>
        <v>31481</v>
      </c>
      <c r="D185" s="21">
        <f>105182</f>
        <v>105182</v>
      </c>
      <c r="E185" s="21">
        <f t="shared" si="20"/>
        <v>102</v>
      </c>
    </row>
    <row r="186">
      <c r="A186" s="21">
        <f t="shared" si="19"/>
        <v>35282</v>
      </c>
      <c r="B186" s="21" t="s">
        <v>9</v>
      </c>
      <c r="C186" s="21">
        <f>31651</f>
        <v>31651</v>
      </c>
      <c r="D186" s="21">
        <f>105212</f>
        <v>105212</v>
      </c>
      <c r="E186" s="21">
        <f t="shared" si="20"/>
        <v>102</v>
      </c>
    </row>
    <row r="187">
      <c r="A187" s="21">
        <f t="shared" si="19"/>
        <v>35282</v>
      </c>
      <c r="B187" s="21" t="s">
        <v>9</v>
      </c>
      <c r="C187" s="21">
        <f>31813</f>
        <v>31813</v>
      </c>
      <c r="D187" s="21">
        <f>105212</f>
        <v>105212</v>
      </c>
      <c r="E187" s="21">
        <f t="shared" si="20"/>
        <v>102</v>
      </c>
    </row>
    <row r="188">
      <c r="A188" s="21">
        <f t="shared" si="19"/>
        <v>35282</v>
      </c>
      <c r="B188" s="21" t="s">
        <v>9</v>
      </c>
      <c r="C188" s="21">
        <f>31979</f>
        <v>31979</v>
      </c>
      <c r="D188" s="21">
        <f>105212</f>
        <v>105212</v>
      </c>
      <c r="E188" s="21">
        <f t="shared" si="20"/>
        <v>102</v>
      </c>
    </row>
    <row r="189">
      <c r="A189" s="21">
        <f t="shared" si="19"/>
        <v>35282</v>
      </c>
      <c r="B189" s="21" t="s">
        <v>9</v>
      </c>
      <c r="C189" s="21">
        <f>32120</f>
        <v>32120</v>
      </c>
      <c r="D189" s="21">
        <f>105212</f>
        <v>105212</v>
      </c>
      <c r="E189" s="21">
        <f t="shared" si="20"/>
        <v>102</v>
      </c>
    </row>
    <row r="190">
      <c r="A190" s="21">
        <f t="shared" si="19"/>
        <v>35282</v>
      </c>
      <c r="B190" s="21" t="s">
        <v>9</v>
      </c>
      <c r="C190" s="21">
        <f>32287</f>
        <v>32287</v>
      </c>
      <c r="D190" s="21">
        <f>105212</f>
        <v>105212</v>
      </c>
      <c r="E190" s="21">
        <f t="shared" si="20"/>
        <v>102</v>
      </c>
    </row>
    <row r="191">
      <c r="A191" s="21">
        <f t="shared" si="19"/>
        <v>35282</v>
      </c>
      <c r="B191" s="21" t="s">
        <v>9</v>
      </c>
      <c r="C191" s="21">
        <f>32460</f>
        <v>32460</v>
      </c>
      <c r="D191" s="21">
        <f>105212</f>
        <v>105212</v>
      </c>
      <c r="E191" s="21">
        <f t="shared" si="20"/>
        <v>102</v>
      </c>
    </row>
    <row r="192">
      <c r="A192" s="21">
        <f t="shared" si="19"/>
        <v>35282</v>
      </c>
      <c r="B192" s="21" t="s">
        <v>9</v>
      </c>
      <c r="C192" s="21">
        <f>32646</f>
        <v>32646</v>
      </c>
      <c r="D192" s="21">
        <f>105200</f>
        <v>105200</v>
      </c>
      <c r="E192" s="21">
        <f t="shared" si="20"/>
        <v>102</v>
      </c>
    </row>
    <row r="193">
      <c r="A193" s="21">
        <f t="shared" si="19"/>
        <v>35282</v>
      </c>
      <c r="B193" s="21" t="s">
        <v>9</v>
      </c>
      <c r="C193" s="21">
        <f>32818</f>
        <v>32818</v>
      </c>
      <c r="D193" s="21">
        <f>73700</f>
        <v>73700</v>
      </c>
      <c r="E193" s="21">
        <f>71</f>
        <v>71</v>
      </c>
    </row>
    <row r="194">
      <c r="A194" s="21">
        <f t="shared" si="19"/>
        <v>35282</v>
      </c>
      <c r="B194" s="21" t="s">
        <v>9</v>
      </c>
      <c r="C194" s="21">
        <f>32978</f>
        <v>32978</v>
      </c>
      <c r="D194" s="21">
        <f>73700</f>
        <v>73700</v>
      </c>
      <c r="E194" s="21">
        <f>71</f>
        <v>71</v>
      </c>
    </row>
    <row r="195">
      <c r="A195" s="21">
        <f t="shared" si="19"/>
        <v>35282</v>
      </c>
      <c r="B195" s="21" t="s">
        <v>9</v>
      </c>
      <c r="C195" s="21">
        <f>33143</f>
        <v>33143</v>
      </c>
      <c r="D195" s="21">
        <f>73700</f>
        <v>73700</v>
      </c>
      <c r="E195" s="21">
        <f>71</f>
        <v>71</v>
      </c>
    </row>
    <row r="196">
      <c r="A196" s="21">
        <f t="shared" si="19"/>
        <v>35282</v>
      </c>
      <c r="B196" s="21" t="s">
        <v>9</v>
      </c>
      <c r="C196" s="21">
        <f>33306</f>
        <v>33306</v>
      </c>
      <c r="D196" s="21">
        <f>89274</f>
        <v>89274</v>
      </c>
      <c r="E196" s="21">
        <f>87</f>
        <v>87</v>
      </c>
    </row>
    <row r="197">
      <c r="A197" s="21">
        <f t="shared" si="19"/>
        <v>35282</v>
      </c>
      <c r="B197" s="21" t="s">
        <v>9</v>
      </c>
      <c r="C197" s="21">
        <f>33457</f>
        <v>33457</v>
      </c>
      <c r="D197" s="21">
        <f>89274</f>
        <v>89274</v>
      </c>
      <c r="E197" s="21">
        <f>87</f>
        <v>87</v>
      </c>
    </row>
    <row r="198">
      <c r="A198" s="21">
        <f t="shared" si="19"/>
        <v>35282</v>
      </c>
      <c r="B198" s="21" t="s">
        <v>9</v>
      </c>
      <c r="C198" s="21">
        <f>33602</f>
        <v>33602</v>
      </c>
      <c r="D198" s="21">
        <f>89274</f>
        <v>89274</v>
      </c>
      <c r="E198" s="21">
        <f>87</f>
        <v>87</v>
      </c>
    </row>
    <row r="199">
      <c r="A199" s="21">
        <f t="shared" si="19"/>
        <v>35282</v>
      </c>
      <c r="B199" s="21" t="s">
        <v>9</v>
      </c>
      <c r="C199" s="21">
        <f>33778</f>
        <v>33778</v>
      </c>
      <c r="D199" s="21">
        <f>104822</f>
        <v>104822</v>
      </c>
      <c r="E199" s="21">
        <f t="shared" ref="E199:E209" si="22">102</f>
        <v>102</v>
      </c>
    </row>
    <row r="200">
      <c r="A200" s="21">
        <f t="shared" si="19"/>
        <v>35282</v>
      </c>
      <c r="B200" s="21" t="s">
        <v>9</v>
      </c>
      <c r="C200" s="21">
        <f>33947</f>
        <v>33947</v>
      </c>
      <c r="D200" s="21">
        <f>104834</f>
        <v>104834</v>
      </c>
      <c r="E200" s="21">
        <f t="shared" si="22"/>
        <v>102</v>
      </c>
    </row>
    <row r="201">
      <c r="A201" s="21">
        <f t="shared" si="19"/>
        <v>35282</v>
      </c>
      <c r="B201" s="21" t="s">
        <v>9</v>
      </c>
      <c r="C201" s="21">
        <f>34109</f>
        <v>34109</v>
      </c>
      <c r="D201" s="21">
        <f>104834</f>
        <v>104834</v>
      </c>
      <c r="E201" s="21">
        <f t="shared" si="22"/>
        <v>102</v>
      </c>
    </row>
    <row r="202">
      <c r="A202" s="21">
        <f t="shared" si="19"/>
        <v>35282</v>
      </c>
      <c r="B202" s="21" t="s">
        <v>9</v>
      </c>
      <c r="C202" s="21">
        <f>34252</f>
        <v>34252</v>
      </c>
      <c r="D202" s="21">
        <f>104834</f>
        <v>104834</v>
      </c>
      <c r="E202" s="21">
        <f t="shared" si="22"/>
        <v>102</v>
      </c>
    </row>
    <row r="203">
      <c r="A203" s="21">
        <f t="shared" si="19"/>
        <v>35282</v>
      </c>
      <c r="B203" s="21" t="s">
        <v>9</v>
      </c>
      <c r="C203" s="21">
        <f>34410</f>
        <v>34410</v>
      </c>
      <c r="D203" s="21">
        <f>104840</f>
        <v>104840</v>
      </c>
      <c r="E203" s="21">
        <f t="shared" si="22"/>
        <v>102</v>
      </c>
    </row>
    <row r="204">
      <c r="A204" s="21">
        <f t="shared" si="19"/>
        <v>35282</v>
      </c>
      <c r="B204" s="21" t="s">
        <v>9</v>
      </c>
      <c r="C204" s="21">
        <f>34574</f>
        <v>34574</v>
      </c>
      <c r="D204" s="21">
        <f>104840</f>
        <v>104840</v>
      </c>
      <c r="E204" s="21">
        <f t="shared" si="22"/>
        <v>102</v>
      </c>
    </row>
    <row r="205">
      <c r="A205" s="21">
        <f t="shared" si="19"/>
        <v>35282</v>
      </c>
      <c r="B205" s="21" t="s">
        <v>9</v>
      </c>
      <c r="C205" s="21">
        <f>34730</f>
        <v>34730</v>
      </c>
      <c r="D205" s="21">
        <f>104840</f>
        <v>104840</v>
      </c>
      <c r="E205" s="21">
        <f t="shared" si="22"/>
        <v>102</v>
      </c>
    </row>
    <row r="206">
      <c r="A206" s="21">
        <f t="shared" si="19"/>
        <v>35282</v>
      </c>
      <c r="B206" s="21" t="s">
        <v>9</v>
      </c>
      <c r="C206" s="21">
        <f>34896</f>
        <v>34896</v>
      </c>
      <c r="D206" s="21">
        <f>104836</f>
        <v>104836</v>
      </c>
      <c r="E206" s="21">
        <f t="shared" si="22"/>
        <v>102</v>
      </c>
    </row>
    <row r="207">
      <c r="A207" s="21">
        <f t="shared" si="19"/>
        <v>35282</v>
      </c>
      <c r="B207" s="21" t="s">
        <v>9</v>
      </c>
      <c r="C207" s="21">
        <f>35055</f>
        <v>35055</v>
      </c>
      <c r="D207" s="21">
        <f>104836</f>
        <v>104836</v>
      </c>
      <c r="E207" s="21">
        <f t="shared" si="22"/>
        <v>102</v>
      </c>
    </row>
    <row r="208">
      <c r="A208" s="21">
        <f t="shared" si="19"/>
        <v>35282</v>
      </c>
      <c r="B208" s="21" t="s">
        <v>9</v>
      </c>
      <c r="C208" s="21">
        <f>35203</f>
        <v>35203</v>
      </c>
      <c r="D208" s="21">
        <f>104836</f>
        <v>104836</v>
      </c>
      <c r="E208" s="21">
        <f t="shared" si="22"/>
        <v>102</v>
      </c>
    </row>
    <row r="209">
      <c r="A209" s="21">
        <f t="shared" si="19"/>
        <v>35282</v>
      </c>
      <c r="B209" s="21" t="s">
        <v>9</v>
      </c>
      <c r="C209" s="21">
        <f>35362</f>
        <v>35362</v>
      </c>
      <c r="D209" s="21">
        <f>104836</f>
        <v>104836</v>
      </c>
      <c r="E209" s="21">
        <f t="shared" si="22"/>
        <v>102</v>
      </c>
    </row>
    <row r="210">
      <c r="A210" s="21">
        <f t="shared" si="19"/>
        <v>35282</v>
      </c>
      <c r="B210" s="21" t="s">
        <v>9</v>
      </c>
    </row>
    <row r="211">
      <c r="A211" s="21">
        <f t="shared" si="19"/>
        <v>35282</v>
      </c>
      <c r="B211" s="21" t="s">
        <v>9</v>
      </c>
    </row>
    <row r="212">
      <c r="A212" s="21">
        <f t="shared" si="19"/>
        <v>35282</v>
      </c>
      <c r="B212" s="21" t="s">
        <v>9</v>
      </c>
    </row>
    <row r="213">
      <c r="A213" s="21">
        <f t="shared" si="19"/>
        <v>35282</v>
      </c>
      <c r="B213" s="21" t="s">
        <v>9</v>
      </c>
    </row>
    <row r="214">
      <c r="A214" s="21">
        <f t="shared" si="19"/>
        <v>35282</v>
      </c>
      <c r="B214" s="21" t="s">
        <v>9</v>
      </c>
    </row>
    <row r="215">
      <c r="A215" s="21">
        <f t="shared" si="19"/>
        <v>35282</v>
      </c>
      <c r="B215" s="21" t="s">
        <v>9</v>
      </c>
    </row>
    <row r="216">
      <c r="A216" s="21">
        <f t="shared" si="19"/>
        <v>35282</v>
      </c>
      <c r="B216" s="21" t="s">
        <v>9</v>
      </c>
    </row>
    <row r="217">
      <c r="A217" s="21">
        <f t="shared" si="19"/>
        <v>35282</v>
      </c>
      <c r="B217" s="21" t="s">
        <v>9</v>
      </c>
    </row>
    <row r="218">
      <c r="A218" s="21">
        <f t="shared" si="19"/>
        <v>35282</v>
      </c>
      <c r="B218" s="21" t="s">
        <v>9</v>
      </c>
    </row>
    <row r="219">
      <c r="A219" s="21">
        <f t="shared" si="19"/>
        <v>35282</v>
      </c>
      <c r="B219" s="21" t="s">
        <v>9</v>
      </c>
    </row>
    <row r="220">
      <c r="A220" s="21">
        <f t="shared" si="19"/>
        <v>35282</v>
      </c>
      <c r="B220" s="21" t="s">
        <v>9</v>
      </c>
    </row>
    <row r="221">
      <c r="A221" s="21">
        <f t="shared" si="19"/>
        <v>35282</v>
      </c>
      <c r="B221" s="21" t="s">
        <v>9</v>
      </c>
    </row>
    <row r="222">
      <c r="A222" s="21">
        <f t="shared" si="19"/>
        <v>35282</v>
      </c>
      <c r="B222" s="21" t="s">
        <v>9</v>
      </c>
    </row>
    <row r="223">
      <c r="A223" s="21">
        <f t="shared" si="19"/>
        <v>35282</v>
      </c>
      <c r="B223" s="21" t="s">
        <v>9</v>
      </c>
    </row>
    <row r="224">
      <c r="A224" s="21">
        <f t="shared" si="19"/>
        <v>35282</v>
      </c>
      <c r="B224" s="21" t="s">
        <v>9</v>
      </c>
    </row>
    <row r="225">
      <c r="A225" s="21">
        <f t="shared" si="19"/>
        <v>35282</v>
      </c>
      <c r="B225" s="21" t="s">
        <v>9</v>
      </c>
    </row>
    <row r="226">
      <c r="A226" s="21">
        <f t="shared" si="19"/>
        <v>35282</v>
      </c>
      <c r="B226" s="21" t="s">
        <v>9</v>
      </c>
    </row>
    <row r="227">
      <c r="A227" s="21">
        <f t="shared" si="19"/>
        <v>35282</v>
      </c>
      <c r="B227" s="21" t="s">
        <v>9</v>
      </c>
    </row>
    <row r="228">
      <c r="A228" s="21">
        <f t="shared" si="19"/>
        <v>35282</v>
      </c>
      <c r="B228" s="21" t="s">
        <v>9</v>
      </c>
    </row>
    <row r="229">
      <c r="A229" s="21">
        <f t="shared" si="19"/>
        <v>35282</v>
      </c>
      <c r="B229" s="21" t="s">
        <v>9</v>
      </c>
    </row>
    <row r="230">
      <c r="A230" s="21">
        <f t="shared" si="19"/>
        <v>35282</v>
      </c>
      <c r="B230" s="21" t="s">
        <v>9</v>
      </c>
    </row>
    <row r="231">
      <c r="A231" s="21">
        <f t="shared" si="19"/>
        <v>35282</v>
      </c>
      <c r="B231" s="21" t="s">
        <v>9</v>
      </c>
    </row>
    <row r="232">
      <c r="A232" s="21">
        <f t="shared" si="19"/>
        <v>35282</v>
      </c>
      <c r="B232" s="21" t="s">
        <v>9</v>
      </c>
    </row>
    <row r="233">
      <c r="A233" s="21">
        <f t="shared" si="19"/>
        <v>35282</v>
      </c>
      <c r="B233" s="21" t="s">
        <v>9</v>
      </c>
    </row>
    <row r="234">
      <c r="A234" s="21">
        <f t="shared" si="19"/>
        <v>35282</v>
      </c>
      <c r="B234" s="21" t="s">
        <v>9</v>
      </c>
    </row>
    <row r="235">
      <c r="A235" s="21">
        <f t="shared" si="19"/>
        <v>35282</v>
      </c>
      <c r="B235" s="21" t="s">
        <v>9</v>
      </c>
    </row>
    <row r="236">
      <c r="A236" s="21">
        <f t="shared" si="19"/>
        <v>35282</v>
      </c>
      <c r="B236" s="21" t="s">
        <v>9</v>
      </c>
    </row>
    <row r="237">
      <c r="A237" s="21">
        <f t="shared" si="19"/>
        <v>35282</v>
      </c>
      <c r="B237" s="21" t="s">
        <v>9</v>
      </c>
    </row>
    <row r="238">
      <c r="A238" s="21">
        <f t="shared" si="19"/>
        <v>35282</v>
      </c>
      <c r="B238" s="21" t="s">
        <v>9</v>
      </c>
    </row>
    <row r="239">
      <c r="A239" s="21">
        <f t="shared" si="19"/>
        <v>35282</v>
      </c>
      <c r="B239" s="21" t="s">
        <v>9</v>
      </c>
    </row>
    <row r="240">
      <c r="A240" s="21">
        <f t="shared" si="19"/>
        <v>35282</v>
      </c>
      <c r="B240" s="21" t="s">
        <v>9</v>
      </c>
    </row>
    <row r="241">
      <c r="A241" s="21">
        <f t="shared" si="19"/>
        <v>35282</v>
      </c>
      <c r="B241" s="21" t="s">
        <v>9</v>
      </c>
    </row>
    <row r="242">
      <c r="A242" s="21">
        <f t="shared" si="19"/>
        <v>35282</v>
      </c>
      <c r="B242" s="21" t="s">
        <v>9</v>
      </c>
    </row>
    <row r="243">
      <c r="A243" s="21">
        <f t="shared" si="19"/>
        <v>35282</v>
      </c>
      <c r="B243" s="21" t="s">
        <v>9</v>
      </c>
    </row>
    <row r="244">
      <c r="A244" s="21">
        <f t="shared" si="19"/>
        <v>35282</v>
      </c>
      <c r="B244" s="21" t="s">
        <v>9</v>
      </c>
    </row>
    <row r="245">
      <c r="A245" s="21">
        <f t="shared" si="19"/>
        <v>35282</v>
      </c>
      <c r="B245" s="21" t="s">
        <v>9</v>
      </c>
    </row>
    <row r="246">
      <c r="A246" s="21">
        <f t="shared" si="19"/>
        <v>35282</v>
      </c>
      <c r="B246" s="21" t="s">
        <v>9</v>
      </c>
    </row>
    <row r="247">
      <c r="A247" s="21">
        <f t="shared" si="19"/>
        <v>35282</v>
      </c>
      <c r="B247" s="21" t="s">
        <v>9</v>
      </c>
    </row>
    <row r="248">
      <c r="A248" s="21">
        <f t="shared" si="19"/>
        <v>35282</v>
      </c>
      <c r="B248" s="21" t="s">
        <v>9</v>
      </c>
    </row>
    <row r="249">
      <c r="A249" s="21">
        <f t="shared" si="19"/>
        <v>35282</v>
      </c>
      <c r="B249" s="21" t="s">
        <v>9</v>
      </c>
    </row>
    <row r="250">
      <c r="A250" s="21">
        <f t="shared" si="19"/>
        <v>35282</v>
      </c>
      <c r="B250" s="21" t="s">
        <v>9</v>
      </c>
    </row>
    <row r="251">
      <c r="A251" s="21">
        <f t="shared" si="19"/>
        <v>35282</v>
      </c>
      <c r="B251" s="21" t="s">
        <v>9</v>
      </c>
    </row>
    <row r="252">
      <c r="A252" s="21">
        <f t="shared" si="19"/>
        <v>35282</v>
      </c>
      <c r="B252" s="21" t="s">
        <v>9</v>
      </c>
    </row>
    <row r="253">
      <c r="A253" s="21">
        <f t="shared" si="19"/>
        <v>35282</v>
      </c>
      <c r="B253" s="21" t="s">
        <v>9</v>
      </c>
    </row>
    <row r="254">
      <c r="A254" s="21">
        <f t="shared" si="19"/>
        <v>35282</v>
      </c>
      <c r="B254" s="21" t="s">
        <v>9</v>
      </c>
    </row>
    <row r="255">
      <c r="A255" s="21">
        <f t="shared" si="19"/>
        <v>35282</v>
      </c>
      <c r="B255" s="21" t="s">
        <v>9</v>
      </c>
    </row>
    <row r="256">
      <c r="A256" s="21">
        <f t="shared" si="19"/>
        <v>35282</v>
      </c>
      <c r="B256" s="21" t="s">
        <v>9</v>
      </c>
    </row>
    <row r="257">
      <c r="A257" s="21">
        <f t="shared" si="19"/>
        <v>35282</v>
      </c>
      <c r="B257" s="21" t="s">
        <v>9</v>
      </c>
    </row>
    <row r="258">
      <c r="A258" s="21">
        <f t="shared" si="19"/>
        <v>35282</v>
      </c>
      <c r="B258" s="21" t="s">
        <v>9</v>
      </c>
    </row>
    <row r="259">
      <c r="A259" s="21">
        <f t="shared" si="19"/>
        <v>35282</v>
      </c>
      <c r="B259" s="21" t="s">
        <v>9</v>
      </c>
    </row>
    <row r="260">
      <c r="A260" s="21">
        <f t="shared" si="19"/>
        <v>35282</v>
      </c>
      <c r="B260" s="21" t="s">
        <v>9</v>
      </c>
    </row>
    <row r="261">
      <c r="A261" s="21">
        <f t="shared" si="19"/>
        <v>35282</v>
      </c>
      <c r="B261" s="21" t="s">
        <v>9</v>
      </c>
    </row>
    <row r="262">
      <c r="A262" s="21">
        <f t="shared" si="19"/>
        <v>35282</v>
      </c>
      <c r="B262" s="21" t="s">
        <v>9</v>
      </c>
    </row>
    <row r="263">
      <c r="A263" s="21">
        <f t="shared" si="19"/>
        <v>35282</v>
      </c>
      <c r="B263" s="21" t="s">
        <v>9</v>
      </c>
    </row>
    <row r="264">
      <c r="A264" s="21">
        <f t="shared" si="19"/>
        <v>35282</v>
      </c>
      <c r="B264" s="21" t="s">
        <v>9</v>
      </c>
    </row>
    <row r="265">
      <c r="A265" s="21">
        <f t="shared" si="19"/>
        <v>35282</v>
      </c>
      <c r="B265" s="21" t="s">
        <v>9</v>
      </c>
    </row>
    <row r="266">
      <c r="A266" s="21">
        <f t="shared" si="19"/>
        <v>35282</v>
      </c>
      <c r="B266" s="21" t="s">
        <v>9</v>
      </c>
    </row>
    <row r="267">
      <c r="A267" s="21">
        <f t="shared" si="19"/>
        <v>35282</v>
      </c>
      <c r="B267" s="21" t="s">
        <v>9</v>
      </c>
    </row>
    <row r="268">
      <c r="A268" s="21">
        <f t="shared" si="19"/>
        <v>35282</v>
      </c>
      <c r="B268" s="21" t="s">
        <v>9</v>
      </c>
    </row>
    <row r="269">
      <c r="A269" s="21">
        <f t="shared" si="19"/>
        <v>35282</v>
      </c>
      <c r="B269" s="21" t="s">
        <v>9</v>
      </c>
    </row>
    <row r="270">
      <c r="A270" s="21">
        <f t="shared" si="19"/>
        <v>35282</v>
      </c>
      <c r="B270" s="21" t="s">
        <v>9</v>
      </c>
    </row>
    <row r="271">
      <c r="A271" s="21">
        <f t="shared" si="19"/>
        <v>35282</v>
      </c>
      <c r="B271" s="21" t="s">
        <v>9</v>
      </c>
    </row>
    <row r="272">
      <c r="A272" s="21">
        <f t="shared" si="19"/>
        <v>35282</v>
      </c>
      <c r="B272" s="21" t="s">
        <v>9</v>
      </c>
    </row>
    <row r="273">
      <c r="A273" s="21">
        <f t="shared" si="19"/>
        <v>35282</v>
      </c>
      <c r="B273" s="21" t="s">
        <v>9</v>
      </c>
    </row>
    <row r="274">
      <c r="A274" s="21">
        <f t="shared" si="19"/>
        <v>35282</v>
      </c>
      <c r="B274" s="21" t="s">
        <v>9</v>
      </c>
    </row>
    <row r="275">
      <c r="A275" s="21">
        <f t="shared" si="19"/>
        <v>35282</v>
      </c>
      <c r="B275" s="21" t="s">
        <v>9</v>
      </c>
    </row>
    <row r="276">
      <c r="A276" s="21">
        <f t="shared" si="19"/>
        <v>35282</v>
      </c>
      <c r="B276" s="21" t="s">
        <v>9</v>
      </c>
    </row>
    <row r="277">
      <c r="A277" s="21">
        <f t="shared" si="19"/>
        <v>35282</v>
      </c>
      <c r="B277" s="21" t="s">
        <v>9</v>
      </c>
    </row>
    <row r="278">
      <c r="A278" s="21">
        <f t="shared" si="19"/>
        <v>35282</v>
      </c>
      <c r="B278" s="21" t="s">
        <v>9</v>
      </c>
    </row>
    <row r="279">
      <c r="A279" s="21">
        <f t="shared" si="19"/>
        <v>35282</v>
      </c>
      <c r="B279" s="21" t="s">
        <v>9</v>
      </c>
    </row>
    <row r="280">
      <c r="A280" s="21">
        <f t="shared" si="19"/>
        <v>35282</v>
      </c>
      <c r="B280" s="21" t="s">
        <v>9</v>
      </c>
    </row>
    <row r="281">
      <c r="A281" s="21">
        <f t="shared" si="19"/>
        <v>35282</v>
      </c>
      <c r="B281" s="21" t="s">
        <v>9</v>
      </c>
    </row>
    <row r="282">
      <c r="A282" s="21">
        <f t="shared" si="19"/>
        <v>35282</v>
      </c>
      <c r="B282" s="21" t="s">
        <v>9</v>
      </c>
    </row>
    <row r="283">
      <c r="A283" s="21">
        <f t="shared" si="19"/>
        <v>35282</v>
      </c>
      <c r="B283" s="21" t="s">
        <v>9</v>
      </c>
    </row>
    <row r="284">
      <c r="A284" s="21">
        <f t="shared" si="19"/>
        <v>35282</v>
      </c>
      <c r="B284" s="21" t="s">
        <v>9</v>
      </c>
    </row>
    <row r="285">
      <c r="A285" s="21">
        <f t="shared" si="19"/>
        <v>35282</v>
      </c>
      <c r="B285" s="21" t="s">
        <v>9</v>
      </c>
    </row>
    <row r="286">
      <c r="A286" s="21">
        <f t="shared" si="19"/>
        <v>35282</v>
      </c>
      <c r="B286" s="21" t="s">
        <v>9</v>
      </c>
    </row>
    <row r="287">
      <c r="A287" s="21">
        <f t="shared" si="19"/>
        <v>35282</v>
      </c>
      <c r="B287" s="21" t="s">
        <v>9</v>
      </c>
    </row>
    <row r="288">
      <c r="A288" s="21">
        <f t="shared" si="19"/>
        <v>35282</v>
      </c>
      <c r="B288" s="21" t="s">
        <v>9</v>
      </c>
    </row>
    <row r="289">
      <c r="A289" s="21">
        <f t="shared" si="19"/>
        <v>35282</v>
      </c>
      <c r="B289" s="21" t="s">
        <v>9</v>
      </c>
    </row>
    <row r="290">
      <c r="A290" s="21">
        <f t="shared" si="19"/>
        <v>35282</v>
      </c>
      <c r="B290" s="21" t="s">
        <v>9</v>
      </c>
    </row>
    <row r="291">
      <c r="A291" s="21">
        <f t="shared" si="19"/>
        <v>35282</v>
      </c>
      <c r="B291" s="21" t="s">
        <v>9</v>
      </c>
    </row>
    <row r="292">
      <c r="A292" s="21">
        <f t="shared" si="19"/>
        <v>35282</v>
      </c>
      <c r="B292" s="21" t="s">
        <v>9</v>
      </c>
    </row>
    <row r="293">
      <c r="A293" s="21">
        <f t="shared" si="19"/>
        <v>35282</v>
      </c>
      <c r="B293" s="21" t="e">
        <f>um</f>
        <v>#NAME?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2016-01-04T18:00:26Z</dcterms:created>
  <dcterms:modified xsi:type="dcterms:W3CDTF">2015-10-26T11:56:45Z</dcterms:modified>
  <cp:lastPrinted>2016-01-04T18:00:26Z</cp:lastPrinted>
</cp:coreProperties>
</file>