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charts/chart4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2" sheetId="1" r:id="rId1"/>
    <sheet name="Grafiek" sheetId="2" r:id="rId2"/>
    <sheet name="Sheet1" sheetId="3" r:id="rId3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<sst xmlns="http://schemas.openxmlformats.org/spreadsheetml/2006/main" count="8" uniqueCount="8">
  <si>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</si>
  <si>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</si>
  <si>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</si>
  <si>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</si>
  <si>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125(272x)</t>
  </si>
  <si>
    <t>AVERAGE: 194(176x)</t>
  </si>
  <si>
    <t>begin avg</t>
  </si>
  <si>
    <t>max</t>
  </si>
  <si>
    <t>end avg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</si>
</sst>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Sheet1!$A$2:$A$137</c:f>
              <c:numCache/>
            </c:numRef>
          </c:cat>
          <c:val>
            <c:numRef>
              <c:f>Sheet1!$B$2:$B$137</c:f>
              <c:numCache/>
            </c:numRef>
          </c:val>
          <c:smooth val="0"/>
        </c:ser>
        <c:marker val="1"/>
        <c:axId val="1379148981"/>
        <c:axId val="732597634"/>
      </c:lineChart>
      <c:catAx>
        <c:axId val="137914898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32597634"/>
        <c:crosses val="autoZero"/>
        <c:auto val="1"/>
        <c:tickLblSkip val="1"/>
        <c:tickMarkSkip val="1"/>
      </c:catAx>
      <c:valAx>
        <c:axId val="73259763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7914898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Sheet1!$C$2:$C$177</c:f>
              <c:numCache/>
            </c:numRef>
          </c:cat>
          <c:val>
            <c:numRef>
              <c:f>Sheet1!$E$2:$E$177</c:f>
              <c:numCache/>
            </c:numRef>
          </c:val>
          <c:smooth val="0"/>
        </c:ser>
        <c:marker val="1"/>
        <c:axId val="832432849"/>
        <c:axId val="2031927175"/>
      </c:lineChart>
      <c:catAx>
        <c:axId val="83243284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31927175"/>
        <c:crosses val="autoZero"/>
        <c:auto val="1"/>
        <c:tickLblSkip val="1"/>
        <c:tickMarkSkip val="1"/>
      </c:catAx>
      <c:valAx>
        <c:axId val="203192717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3243284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Sheet1!$A$2:$A$137</c:f>
              <c:numCache/>
            </c:numRef>
          </c:cat>
          <c:val>
            <c:numRef>
              <c:f>Sheet1!$B$2:$B$137</c:f>
              <c:numCache/>
            </c:numRef>
          </c:val>
          <c:smooth val="0"/>
        </c:ser>
        <c:marker val="1"/>
        <c:axId val="176041373"/>
        <c:axId val="1967617997"/>
      </c:lineChart>
      <c:catAx>
        <c:axId val="17604137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67617997"/>
        <c:crosses val="autoZero"/>
        <c:auto val="1"/>
        <c:lblOffset val="100"/>
        <c:tickLblSkip val="1"/>
        <c:tickMarkSkip val="1"/>
        <c:noMultiLvlLbl val="0"/>
      </c:catAx>
      <c:valAx>
        <c:axId val="196761799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7604137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Sheet1!$C$2:$C$177</c:f>
              <c:numCache/>
            </c:numRef>
          </c:cat>
          <c:val>
            <c:numRef>
              <c:f>Sheet1!$E$2:$E$177</c:f>
              <c:numCache/>
            </c:numRef>
          </c:val>
          <c:smooth val="0"/>
        </c:ser>
        <c:marker val="1"/>
        <c:axId val="726843606"/>
        <c:axId val="925803196"/>
      </c:lineChart>
      <c:catAx>
        <c:axId val="7268436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25803196"/>
        <c:crosses val="autoZero"/>
        <c:auto val="1"/>
        <c:lblOffset val="100"/>
        <c:tickLblSkip val="1"/>
        <c:tickMarkSkip val="1"/>
        <c:noMultiLvlLbl val="0"/>
      </c:catAx>
      <c:valAx>
        <c:axId val="92580319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2684360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3.xml" /><Relationship Id="rId2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abSelected="1" topLeftCell="A4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/>
  <dimension ref="A1:K178"/>
  <sheetViews>
    <sheetView topLeftCell="A109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1282</f>
        <v>1282</v>
      </c>
      <c r="B2" s="21">
        <f>8</f>
        <v>8</v>
      </c>
      <c r="C2" s="21">
        <f>1242</f>
        <v>1242</v>
      </c>
      <c r="D2" s="21">
        <f>6086</f>
        <v>6086</v>
      </c>
      <c r="E2" s="21">
        <f>5</f>
        <v>5</v>
      </c>
      <c r="G2" s="21">
        <f>125</f>
        <v>125</v>
      </c>
    </row>
    <row r="3">
      <c r="A3" s="21">
        <f>1531</f>
        <v>1531</v>
      </c>
      <c r="B3" s="21">
        <f>20</f>
        <v>20</v>
      </c>
      <c r="C3" s="21">
        <f>1423</f>
        <v>1423</v>
      </c>
      <c r="D3" s="21">
        <f>13645</f>
        <v>13645</v>
      </c>
      <c r="E3" s="21">
        <f>13</f>
        <v>13</v>
      </c>
    </row>
    <row r="4">
      <c r="A4" s="21">
        <f>1786</f>
        <v>1786</v>
      </c>
      <c r="B4" s="21">
        <f>10</f>
        <v>10</v>
      </c>
      <c r="C4" s="21">
        <f>1640</f>
        <v>1640</v>
      </c>
      <c r="D4" s="21">
        <f>37915</f>
        <v>37915</v>
      </c>
      <c r="E4" s="21">
        <f>37</f>
        <v>37</v>
      </c>
      <c r="G4" s="21" t="s">
        <v>5</v>
      </c>
    </row>
    <row r="5">
      <c r="A5" s="21">
        <f>2020</f>
        <v>2020</v>
      </c>
      <c r="B5" s="21">
        <f>6</f>
        <v>6</v>
      </c>
      <c r="C5" s="21">
        <f>1808</f>
        <v>1808</v>
      </c>
      <c r="D5" s="21">
        <f>57650</f>
        <v>57650</v>
      </c>
      <c r="E5" s="21">
        <f>56</f>
        <v>56</v>
      </c>
      <c r="G5" s="21">
        <f>194</f>
        <v>194</v>
      </c>
    </row>
    <row r="6">
      <c r="A6" s="21">
        <f>2246</f>
        <v>2246</v>
      </c>
      <c r="B6" s="21">
        <f t="shared" ref="B6:B14" si="0">0</f>
        <v>0</v>
      </c>
      <c r="C6" s="21">
        <f>1955</f>
        <v>1955</v>
      </c>
      <c r="D6" s="21">
        <f>58955</f>
        <v>58955</v>
      </c>
      <c r="E6" s="21">
        <f>57</f>
        <v>57</v>
      </c>
    </row>
    <row r="7">
      <c r="A7" s="21">
        <f>2477</f>
        <v>2477</v>
      </c>
      <c r="B7" s="21">
        <f t="shared" si="0"/>
        <v>0</v>
      </c>
      <c r="C7" s="21">
        <f>2170</f>
        <v>2170</v>
      </c>
      <c r="D7" s="21">
        <f>76824</f>
        <v>76824</v>
      </c>
      <c r="E7" s="21">
        <f>75</f>
        <v>75</v>
      </c>
    </row>
    <row r="8">
      <c r="A8" s="21">
        <f>2711</f>
        <v>2711</v>
      </c>
      <c r="B8" s="21">
        <f t="shared" si="0"/>
        <v>0</v>
      </c>
      <c r="C8" s="21">
        <f>2363</f>
        <v>2363</v>
      </c>
      <c r="D8" s="21">
        <f>76859</f>
        <v>76859</v>
      </c>
      <c r="E8" s="21">
        <f>75</f>
        <v>75</v>
      </c>
    </row>
    <row r="9">
      <c r="A9" s="21">
        <f>2960</f>
        <v>2960</v>
      </c>
      <c r="B9" s="21">
        <f t="shared" si="0"/>
        <v>0</v>
      </c>
      <c r="C9" s="21">
        <f>2602</f>
        <v>2602</v>
      </c>
      <c r="D9" s="21">
        <f>92471</f>
        <v>92471</v>
      </c>
      <c r="E9" s="21">
        <f t="shared" ref="E9:E24" si="1">90</f>
        <v>90</v>
      </c>
    </row>
    <row r="10">
      <c r="A10" s="21">
        <f>3204</f>
        <v>3204</v>
      </c>
      <c r="B10" s="21">
        <f t="shared" si="0"/>
        <v>0</v>
      </c>
      <c r="C10" s="21">
        <f>2834</f>
        <v>2834</v>
      </c>
      <c r="D10" s="21">
        <f>92255</f>
        <v>92255</v>
      </c>
      <c r="E10" s="21">
        <f t="shared" si="1"/>
        <v>90</v>
      </c>
    </row>
    <row r="11">
      <c r="A11" s="21">
        <f>3463</f>
        <v>3463</v>
      </c>
      <c r="B11" s="21">
        <f t="shared" si="0"/>
        <v>0</v>
      </c>
      <c r="C11" s="21">
        <f>3035</f>
        <v>3035</v>
      </c>
      <c r="D11" s="21">
        <f>92255</f>
        <v>92255</v>
      </c>
      <c r="E11" s="21">
        <f t="shared" si="1"/>
        <v>90</v>
      </c>
    </row>
    <row r="12">
      <c r="A12" s="21">
        <f>3690</f>
        <v>3690</v>
      </c>
      <c r="B12" s="21">
        <f t="shared" si="0"/>
        <v>0</v>
      </c>
      <c r="C12" s="21">
        <f>3239</f>
        <v>3239</v>
      </c>
      <c r="D12" s="21">
        <f>92270</f>
        <v>92270</v>
      </c>
      <c r="E12" s="21">
        <f t="shared" si="1"/>
        <v>90</v>
      </c>
      <c r="H12" s="21" t="s">
        <v>6</v>
      </c>
      <c r="I12" s="21" t="s">
        <v>7</v>
      </c>
      <c r="J12" s="21" t="s">
        <v>8</v>
      </c>
    </row>
    <row r="13">
      <c r="A13" s="21">
        <f>3911</f>
        <v>3911</v>
      </c>
      <c r="B13" s="21">
        <f t="shared" si="0"/>
        <v>0</v>
      </c>
      <c r="C13" s="21">
        <f>3397</f>
        <v>3397</v>
      </c>
      <c r="D13" s="21">
        <f>92270</f>
        <v>92270</v>
      </c>
      <c r="E13" s="21">
        <f t="shared" si="1"/>
        <v>90</v>
      </c>
      <c r="H13" s="21">
        <v>89.14</v>
      </c>
      <c r="I13" s="21">
        <f>MAX(E2:E503)</f>
        <v>132</v>
      </c>
      <c r="J13" s="21">
        <v>101</v>
      </c>
    </row>
    <row r="14">
      <c r="A14" s="21">
        <f>4254</f>
        <v>4254</v>
      </c>
      <c r="B14" s="21">
        <f t="shared" si="0"/>
        <v>0</v>
      </c>
      <c r="C14" s="21">
        <f>3601</f>
        <v>3601</v>
      </c>
      <c r="D14" s="21">
        <f>92282</f>
        <v>92282</v>
      </c>
      <c r="E14" s="21">
        <f t="shared" si="1"/>
        <v>90</v>
      </c>
    </row>
    <row r="15">
      <c r="A15" s="21">
        <f>4529</f>
        <v>4529</v>
      </c>
      <c r="B15" s="21">
        <f>2</f>
        <v>2</v>
      </c>
      <c r="C15" s="21">
        <f>3806</f>
        <v>3806</v>
      </c>
      <c r="D15" s="21">
        <f>92282</f>
        <v>92282</v>
      </c>
      <c r="E15" s="21">
        <f t="shared" si="1"/>
        <v>90</v>
      </c>
    </row>
    <row r="16">
      <c r="A16" s="21">
        <f>4788</f>
        <v>4788</v>
      </c>
      <c r="B16" s="21">
        <f>0</f>
        <v>0</v>
      </c>
      <c r="C16" s="21">
        <f>3991</f>
        <v>3991</v>
      </c>
      <c r="D16" s="21">
        <f>92282</f>
        <v>92282</v>
      </c>
      <c r="E16" s="21">
        <f t="shared" si="1"/>
        <v>90</v>
      </c>
    </row>
    <row r="17">
      <c r="A17" s="21">
        <f>5078</f>
        <v>5078</v>
      </c>
      <c r="B17" s="21">
        <f>2</f>
        <v>2</v>
      </c>
      <c r="C17" s="21">
        <f>4195</f>
        <v>4195</v>
      </c>
      <c r="D17" s="21">
        <f>92292</f>
        <v>92292</v>
      </c>
      <c r="E17" s="21">
        <f t="shared" si="1"/>
        <v>90</v>
      </c>
    </row>
    <row r="18">
      <c r="A18" s="21">
        <f>5341</f>
        <v>5341</v>
      </c>
      <c r="B18" s="21">
        <f>0</f>
        <v>0</v>
      </c>
      <c r="C18" s="21">
        <f>4447</f>
        <v>4447</v>
      </c>
      <c r="D18" s="21">
        <f>92292</f>
        <v>92292</v>
      </c>
      <c r="E18" s="21">
        <f t="shared" si="1"/>
        <v>90</v>
      </c>
    </row>
    <row r="19">
      <c r="A19" s="21">
        <f>5674</f>
        <v>5674</v>
      </c>
      <c r="B19" s="21">
        <f>0</f>
        <v>0</v>
      </c>
      <c r="C19" s="21">
        <f>4652</f>
        <v>4652</v>
      </c>
      <c r="D19" s="21">
        <f>92296</f>
        <v>92296</v>
      </c>
      <c r="E19" s="21">
        <f t="shared" si="1"/>
        <v>90</v>
      </c>
    </row>
    <row r="20">
      <c r="A20" s="21">
        <f>5949</f>
        <v>5949</v>
      </c>
      <c r="B20" s="21">
        <f>7</f>
        <v>7</v>
      </c>
      <c r="C20" s="21">
        <f>4943</f>
        <v>4943</v>
      </c>
      <c r="D20" s="21">
        <f>92296</f>
        <v>92296</v>
      </c>
      <c r="E20" s="21">
        <f t="shared" si="1"/>
        <v>90</v>
      </c>
    </row>
    <row r="21">
      <c r="A21" s="21">
        <f>6157</f>
        <v>6157</v>
      </c>
      <c r="B21" s="21">
        <f>0</f>
        <v>0</v>
      </c>
      <c r="C21" s="21">
        <f>5182</f>
        <v>5182</v>
      </c>
      <c r="D21" s="21">
        <f>92296</f>
        <v>92296</v>
      </c>
      <c r="E21" s="21">
        <f t="shared" si="1"/>
        <v>90</v>
      </c>
    </row>
    <row r="22">
      <c r="A22" s="21">
        <f>6387</f>
        <v>6387</v>
      </c>
      <c r="B22" s="21">
        <f>2</f>
        <v>2</v>
      </c>
      <c r="C22" s="21">
        <f>5432</f>
        <v>5432</v>
      </c>
      <c r="D22" s="21">
        <f>92296</f>
        <v>92296</v>
      </c>
      <c r="E22" s="21">
        <f t="shared" si="1"/>
        <v>90</v>
      </c>
    </row>
    <row r="23">
      <c r="A23" s="21">
        <f>6677</f>
        <v>6677</v>
      </c>
      <c r="B23" s="21">
        <f>7</f>
        <v>7</v>
      </c>
      <c r="C23" s="21">
        <f>5628</f>
        <v>5628</v>
      </c>
      <c r="D23" s="21">
        <f>92302</f>
        <v>92302</v>
      </c>
      <c r="E23" s="21">
        <f t="shared" si="1"/>
        <v>90</v>
      </c>
    </row>
    <row r="24">
      <c r="A24" s="21">
        <f>6891</f>
        <v>6891</v>
      </c>
      <c r="B24" s="21">
        <f>0</f>
        <v>0</v>
      </c>
      <c r="C24" s="21">
        <f>5847</f>
        <v>5847</v>
      </c>
      <c r="D24" s="21">
        <f>92300</f>
        <v>92300</v>
      </c>
      <c r="E24" s="21">
        <f t="shared" si="1"/>
        <v>90</v>
      </c>
    </row>
    <row r="25">
      <c r="A25" s="21">
        <f>7140</f>
        <v>7140</v>
      </c>
      <c r="B25" s="21">
        <f>0</f>
        <v>0</v>
      </c>
      <c r="C25" s="21">
        <f>6048</f>
        <v>6048</v>
      </c>
      <c r="D25" s="21">
        <f>93878</f>
        <v>93878</v>
      </c>
      <c r="E25" s="21">
        <f>91</f>
        <v>91</v>
      </c>
    </row>
    <row r="26">
      <c r="A26" s="21">
        <f>7383</f>
        <v>7383</v>
      </c>
      <c r="B26" s="21">
        <f>0</f>
        <v>0</v>
      </c>
      <c r="C26" s="21">
        <f>6248</f>
        <v>6248</v>
      </c>
      <c r="D26" s="21">
        <f>94508</f>
        <v>94508</v>
      </c>
      <c r="E26" s="21">
        <f>92</f>
        <v>92</v>
      </c>
    </row>
    <row r="27">
      <c r="A27" s="21">
        <f>7615</f>
        <v>7615</v>
      </c>
      <c r="B27" s="21">
        <f>0</f>
        <v>0</v>
      </c>
      <c r="C27" s="21">
        <f>6379</f>
        <v>6379</v>
      </c>
      <c r="D27" s="21">
        <f>96163</f>
        <v>96163</v>
      </c>
      <c r="E27" s="21">
        <f>93</f>
        <v>93</v>
      </c>
    </row>
    <row r="28">
      <c r="A28" s="21">
        <f>7874</f>
        <v>7874</v>
      </c>
      <c r="B28" s="21">
        <f>5</f>
        <v>5</v>
      </c>
      <c r="C28" s="21">
        <f>6591</f>
        <v>6591</v>
      </c>
      <c r="D28" s="21">
        <f>130228</f>
        <v>130228</v>
      </c>
      <c r="E28" s="21">
        <f>127</f>
        <v>127</v>
      </c>
    </row>
    <row r="29">
      <c r="A29" s="21">
        <f>8169</f>
        <v>8169</v>
      </c>
      <c r="B29" s="21">
        <f>0</f>
        <v>0</v>
      </c>
      <c r="C29" s="21">
        <f>6773</f>
        <v>6773</v>
      </c>
      <c r="D29" s="21">
        <f>88140</f>
        <v>88140</v>
      </c>
      <c r="E29" s="21">
        <f>86</f>
        <v>86</v>
      </c>
    </row>
    <row r="30">
      <c r="A30" s="21">
        <f>8402</f>
        <v>8402</v>
      </c>
      <c r="B30" s="21">
        <f>0</f>
        <v>0</v>
      </c>
      <c r="C30" s="21">
        <f>7014</f>
        <v>7014</v>
      </c>
      <c r="D30" s="21">
        <f>87591</f>
        <v>87591</v>
      </c>
      <c r="E30" s="21">
        <f>85</f>
        <v>85</v>
      </c>
    </row>
    <row r="31">
      <c r="A31" s="21">
        <f>8642</f>
        <v>8642</v>
      </c>
      <c r="B31" s="21">
        <f>0</f>
        <v>0</v>
      </c>
      <c r="C31" s="21">
        <f>7179</f>
        <v>7179</v>
      </c>
      <c r="D31" s="21">
        <f>104267</f>
        <v>104267</v>
      </c>
      <c r="E31" s="21">
        <f>101</f>
        <v>101</v>
      </c>
    </row>
    <row r="32">
      <c r="A32" s="21">
        <f>8914</f>
        <v>8914</v>
      </c>
      <c r="B32" s="21">
        <f>0</f>
        <v>0</v>
      </c>
      <c r="C32" s="21">
        <f>7354</f>
        <v>7354</v>
      </c>
      <c r="D32" s="21">
        <f>104267</f>
        <v>104267</v>
      </c>
      <c r="E32" s="21">
        <f>101</f>
        <v>101</v>
      </c>
    </row>
    <row r="33">
      <c r="A33" s="21">
        <f>9195</f>
        <v>9195</v>
      </c>
      <c r="B33" s="21">
        <f>4</f>
        <v>4</v>
      </c>
      <c r="C33" s="21">
        <f>7560</f>
        <v>7560</v>
      </c>
      <c r="D33" s="21">
        <f>104267</f>
        <v>104267</v>
      </c>
      <c r="E33" s="21">
        <f>101</f>
        <v>101</v>
      </c>
    </row>
    <row r="34">
      <c r="A34" s="21">
        <f>9485</f>
        <v>9485</v>
      </c>
      <c r="B34" s="21">
        <f t="shared" ref="B34:B43" si="2">0</f>
        <v>0</v>
      </c>
      <c r="C34" s="21">
        <f>7738</f>
        <v>7738</v>
      </c>
      <c r="D34" s="21">
        <f>104599</f>
        <v>104599</v>
      </c>
      <c r="E34" s="21">
        <f t="shared" ref="E34:E41" si="3">102</f>
        <v>102</v>
      </c>
    </row>
    <row r="35">
      <c r="A35" s="21">
        <f>9709</f>
        <v>9709</v>
      </c>
      <c r="B35" s="21">
        <f t="shared" si="2"/>
        <v>0</v>
      </c>
      <c r="C35" s="21">
        <f>7934</f>
        <v>7934</v>
      </c>
      <c r="D35" s="21">
        <f>104901</f>
        <v>104901</v>
      </c>
      <c r="E35" s="21">
        <f t="shared" si="3"/>
        <v>102</v>
      </c>
    </row>
    <row r="36">
      <c r="A36" s="21">
        <f>9989</f>
        <v>9989</v>
      </c>
      <c r="B36" s="21">
        <f t="shared" si="2"/>
        <v>0</v>
      </c>
      <c r="C36" s="21">
        <f>8102</f>
        <v>8102</v>
      </c>
      <c r="D36" s="21">
        <f>104935</f>
        <v>104935</v>
      </c>
      <c r="E36" s="21">
        <f t="shared" si="3"/>
        <v>102</v>
      </c>
    </row>
    <row r="37">
      <c r="A37" s="21">
        <f>10235</f>
        <v>10235</v>
      </c>
      <c r="B37" s="21">
        <f t="shared" si="2"/>
        <v>0</v>
      </c>
      <c r="C37" s="21">
        <f>8317</f>
        <v>8317</v>
      </c>
      <c r="D37" s="21">
        <f>104935</f>
        <v>104935</v>
      </c>
      <c r="E37" s="21">
        <f t="shared" si="3"/>
        <v>102</v>
      </c>
    </row>
    <row r="38">
      <c r="A38" s="21">
        <f>10492</f>
        <v>10492</v>
      </c>
      <c r="B38" s="21">
        <f t="shared" si="2"/>
        <v>0</v>
      </c>
      <c r="C38" s="21">
        <f>8524</f>
        <v>8524</v>
      </c>
      <c r="D38" s="21">
        <f>104935</f>
        <v>104935</v>
      </c>
      <c r="E38" s="21">
        <f t="shared" si="3"/>
        <v>102</v>
      </c>
    </row>
    <row r="39">
      <c r="A39" s="21">
        <f>10724</f>
        <v>10724</v>
      </c>
      <c r="B39" s="21">
        <f t="shared" si="2"/>
        <v>0</v>
      </c>
      <c r="C39" s="21">
        <f>8727</f>
        <v>8727</v>
      </c>
      <c r="D39" s="21">
        <f>104935</f>
        <v>104935</v>
      </c>
      <c r="E39" s="21">
        <f t="shared" si="3"/>
        <v>102</v>
      </c>
    </row>
    <row r="40">
      <c r="A40" s="21">
        <f>11001</f>
        <v>11001</v>
      </c>
      <c r="B40" s="21">
        <f t="shared" si="2"/>
        <v>0</v>
      </c>
      <c r="C40" s="21">
        <f>8882</f>
        <v>8882</v>
      </c>
      <c r="D40" s="21">
        <f>104935</f>
        <v>104935</v>
      </c>
      <c r="E40" s="21">
        <f t="shared" si="3"/>
        <v>102</v>
      </c>
    </row>
    <row r="41">
      <c r="A41" s="21">
        <f>11223</f>
        <v>11223</v>
      </c>
      <c r="B41" s="21">
        <f t="shared" si="2"/>
        <v>0</v>
      </c>
      <c r="C41" s="21">
        <f>9120</f>
        <v>9120</v>
      </c>
      <c r="D41" s="21">
        <f>104987</f>
        <v>104987</v>
      </c>
      <c r="E41" s="21">
        <f t="shared" si="3"/>
        <v>102</v>
      </c>
    </row>
    <row r="42">
      <c r="A42" s="21">
        <f>11443</f>
        <v>11443</v>
      </c>
      <c r="B42" s="21">
        <f t="shared" si="2"/>
        <v>0</v>
      </c>
      <c r="C42" s="21">
        <f>9279</f>
        <v>9279</v>
      </c>
      <c r="D42" s="21">
        <f>135322</f>
        <v>135322</v>
      </c>
      <c r="E42" s="21">
        <f>132</f>
        <v>132</v>
      </c>
    </row>
    <row r="43">
      <c r="A43" s="21">
        <f>11696</f>
        <v>11696</v>
      </c>
      <c r="B43" s="21">
        <f t="shared" si="2"/>
        <v>0</v>
      </c>
      <c r="C43" s="21">
        <f>9424</f>
        <v>9424</v>
      </c>
      <c r="D43" s="21">
        <f>88807</f>
        <v>88807</v>
      </c>
      <c r="E43" s="21">
        <f t="shared" ref="E43:E55" si="4">86</f>
        <v>86</v>
      </c>
    </row>
    <row r="44">
      <c r="A44" s="21">
        <f>11957</f>
        <v>11957</v>
      </c>
      <c r="B44" s="21">
        <f>2</f>
        <v>2</v>
      </c>
      <c r="C44" s="21">
        <f>9623</f>
        <v>9623</v>
      </c>
      <c r="D44" s="21">
        <f>88807</f>
        <v>88807</v>
      </c>
      <c r="E44" s="21">
        <f t="shared" si="4"/>
        <v>86</v>
      </c>
    </row>
    <row r="45">
      <c r="A45" s="21">
        <f>12197</f>
        <v>12197</v>
      </c>
      <c r="B45" s="21">
        <f>0</f>
        <v>0</v>
      </c>
      <c r="C45" s="21">
        <f>9799</f>
        <v>9799</v>
      </c>
      <c r="D45" s="21">
        <f>88807</f>
        <v>88807</v>
      </c>
      <c r="E45" s="21">
        <f t="shared" si="4"/>
        <v>86</v>
      </c>
    </row>
    <row r="46">
      <c r="A46" s="21">
        <f>12436</f>
        <v>12436</v>
      </c>
      <c r="B46" s="21">
        <f>0</f>
        <v>0</v>
      </c>
      <c r="C46" s="21">
        <f>9980</f>
        <v>9980</v>
      </c>
      <c r="D46" s="21">
        <f>88807</f>
        <v>88807</v>
      </c>
      <c r="E46" s="21">
        <f t="shared" si="4"/>
        <v>86</v>
      </c>
    </row>
    <row r="47">
      <c r="A47" s="21">
        <f>12711</f>
        <v>12711</v>
      </c>
      <c r="B47" s="21">
        <f>0</f>
        <v>0</v>
      </c>
      <c r="C47" s="21">
        <f>10175</f>
        <v>10175</v>
      </c>
      <c r="D47" s="21">
        <f>88807</f>
        <v>88807</v>
      </c>
      <c r="E47" s="21">
        <f t="shared" si="4"/>
        <v>86</v>
      </c>
    </row>
    <row r="48">
      <c r="A48" s="21">
        <f>12973</f>
        <v>12973</v>
      </c>
      <c r="B48" s="21">
        <f>0</f>
        <v>0</v>
      </c>
      <c r="C48" s="21">
        <f>10390</f>
        <v>10390</v>
      </c>
      <c r="D48" s="21">
        <f>88807</f>
        <v>88807</v>
      </c>
      <c r="E48" s="21">
        <f t="shared" si="4"/>
        <v>86</v>
      </c>
    </row>
    <row r="49">
      <c r="A49" s="21">
        <f>13195</f>
        <v>13195</v>
      </c>
      <c r="B49" s="21">
        <f>0</f>
        <v>0</v>
      </c>
      <c r="C49" s="21">
        <f>10573</f>
        <v>10573</v>
      </c>
      <c r="D49" s="21">
        <f>88807</f>
        <v>88807</v>
      </c>
      <c r="E49" s="21">
        <f t="shared" si="4"/>
        <v>86</v>
      </c>
    </row>
    <row r="50">
      <c r="A50" s="21">
        <f>13427</f>
        <v>13427</v>
      </c>
      <c r="B50" s="21">
        <f>0</f>
        <v>0</v>
      </c>
      <c r="C50" s="21">
        <f>10769</f>
        <v>10769</v>
      </c>
      <c r="D50" s="21">
        <f>88810</f>
        <v>88810</v>
      </c>
      <c r="E50" s="21">
        <f t="shared" si="4"/>
        <v>86</v>
      </c>
    </row>
    <row r="51">
      <c r="A51" s="21">
        <f>13707</f>
        <v>13707</v>
      </c>
      <c r="B51" s="21">
        <f>0</f>
        <v>0</v>
      </c>
      <c r="C51" s="21">
        <f>10927</f>
        <v>10927</v>
      </c>
      <c r="D51" s="21">
        <f>88810</f>
        <v>88810</v>
      </c>
      <c r="E51" s="21">
        <f t="shared" si="4"/>
        <v>86</v>
      </c>
    </row>
    <row r="52">
      <c r="A52" s="21">
        <f>13932</f>
        <v>13932</v>
      </c>
      <c r="B52" s="21">
        <v>0</v>
      </c>
      <c r="C52" s="21">
        <f>11134</f>
        <v>11134</v>
      </c>
      <c r="D52" s="21">
        <f>88810</f>
        <v>88810</v>
      </c>
      <c r="E52" s="21">
        <f t="shared" si="4"/>
        <v>86</v>
      </c>
    </row>
    <row r="53">
      <c r="A53" s="21">
        <f>14148</f>
        <v>14148</v>
      </c>
      <c r="B53" s="21">
        <f>0</f>
        <v>0</v>
      </c>
      <c r="C53" s="21">
        <f>11346</f>
        <v>11346</v>
      </c>
      <c r="D53" s="21">
        <f>88810</f>
        <v>88810</v>
      </c>
      <c r="E53" s="21">
        <f t="shared" si="4"/>
        <v>86</v>
      </c>
    </row>
    <row r="54">
      <c r="A54" s="21">
        <f>14379</f>
        <v>14379</v>
      </c>
      <c r="B54" s="21">
        <f>0</f>
        <v>0</v>
      </c>
      <c r="C54" s="21">
        <f>11561</f>
        <v>11561</v>
      </c>
      <c r="D54" s="21">
        <f>88842</f>
        <v>88842</v>
      </c>
      <c r="E54" s="21">
        <f t="shared" si="4"/>
        <v>86</v>
      </c>
    </row>
    <row r="55">
      <c r="A55" s="21">
        <f>14651</f>
        <v>14651</v>
      </c>
      <c r="B55" s="21">
        <f>0</f>
        <v>0</v>
      </c>
      <c r="C55" s="21">
        <f>11769</f>
        <v>11769</v>
      </c>
      <c r="D55" s="21">
        <f>88838</f>
        <v>88838</v>
      </c>
      <c r="E55" s="21">
        <f t="shared" si="4"/>
        <v>86</v>
      </c>
    </row>
    <row r="56">
      <c r="A56" s="21">
        <f>14891</f>
        <v>14891</v>
      </c>
      <c r="B56" s="21">
        <f>0</f>
        <v>0</v>
      </c>
      <c r="C56" s="21">
        <f>11921</f>
        <v>11921</v>
      </c>
      <c r="D56" s="21">
        <f>102850</f>
        <v>102850</v>
      </c>
      <c r="E56" s="21">
        <f t="shared" ref="E56:E73" si="5">100</f>
        <v>100</v>
      </c>
    </row>
    <row r="57">
      <c r="A57" s="21">
        <f>15155</f>
        <v>15155</v>
      </c>
      <c r="B57" s="21">
        <f>0</f>
        <v>0</v>
      </c>
      <c r="C57" s="21">
        <f>12092</f>
        <v>12092</v>
      </c>
      <c r="D57" s="21">
        <f t="shared" ref="D57:D72" si="6">102986</f>
        <v>102986</v>
      </c>
      <c r="E57" s="21">
        <f t="shared" si="5"/>
        <v>100</v>
      </c>
    </row>
    <row r="58">
      <c r="A58" s="21">
        <f>15418</f>
        <v>15418</v>
      </c>
      <c r="B58" s="21">
        <f>0</f>
        <v>0</v>
      </c>
      <c r="C58" s="21">
        <f>12310</f>
        <v>12310</v>
      </c>
      <c r="D58" s="21">
        <f t="shared" si="6"/>
        <v>102986</v>
      </c>
      <c r="E58" s="21">
        <f t="shared" si="5"/>
        <v>100</v>
      </c>
    </row>
    <row r="59">
      <c r="A59" s="21">
        <f>15678</f>
        <v>15678</v>
      </c>
      <c r="B59" s="21">
        <f>0</f>
        <v>0</v>
      </c>
      <c r="C59" s="21">
        <f>12492</f>
        <v>12492</v>
      </c>
      <c r="D59" s="21">
        <f t="shared" si="6"/>
        <v>102986</v>
      </c>
      <c r="E59" s="21">
        <f t="shared" si="5"/>
        <v>100</v>
      </c>
    </row>
    <row r="60">
      <c r="A60" s="21">
        <f>15914</f>
        <v>15914</v>
      </c>
      <c r="B60" s="21">
        <f>5</f>
        <v>5</v>
      </c>
      <c r="C60" s="21">
        <f>12688</f>
        <v>12688</v>
      </c>
      <c r="D60" s="21">
        <f t="shared" si="6"/>
        <v>102986</v>
      </c>
      <c r="E60" s="21">
        <f t="shared" si="5"/>
        <v>100</v>
      </c>
    </row>
    <row r="61">
      <c r="A61" s="21">
        <f>16170</f>
        <v>16170</v>
      </c>
      <c r="B61" s="21">
        <f>5</f>
        <v>5</v>
      </c>
      <c r="C61" s="21">
        <f>12903</f>
        <v>12903</v>
      </c>
      <c r="D61" s="21">
        <f t="shared" si="6"/>
        <v>102986</v>
      </c>
      <c r="E61" s="21">
        <f t="shared" si="5"/>
        <v>100</v>
      </c>
    </row>
    <row r="62">
      <c r="A62" s="21">
        <f>16439</f>
        <v>16439</v>
      </c>
      <c r="B62" s="21">
        <f>9</f>
        <v>9</v>
      </c>
      <c r="C62" s="21">
        <f>13094</f>
        <v>13094</v>
      </c>
      <c r="D62" s="21">
        <f t="shared" si="6"/>
        <v>102986</v>
      </c>
      <c r="E62" s="21">
        <f t="shared" si="5"/>
        <v>100</v>
      </c>
    </row>
    <row r="63">
      <c r="A63" s="21">
        <f>16738</f>
        <v>16738</v>
      </c>
      <c r="B63" s="21">
        <f>2</f>
        <v>2</v>
      </c>
      <c r="C63" s="21">
        <f>13279</f>
        <v>13279</v>
      </c>
      <c r="D63" s="21">
        <f t="shared" si="6"/>
        <v>102986</v>
      </c>
      <c r="E63" s="21">
        <f t="shared" si="5"/>
        <v>100</v>
      </c>
    </row>
    <row r="64">
      <c r="A64" s="21">
        <f>16967</f>
        <v>16967</v>
      </c>
      <c r="B64" s="21">
        <f>0</f>
        <v>0</v>
      </c>
      <c r="C64" s="21">
        <f>13461</f>
        <v>13461</v>
      </c>
      <c r="D64" s="21">
        <f t="shared" si="6"/>
        <v>102986</v>
      </c>
      <c r="E64" s="21">
        <f t="shared" si="5"/>
        <v>100</v>
      </c>
    </row>
    <row r="65">
      <c r="A65" s="21">
        <f>17207</f>
        <v>17207</v>
      </c>
      <c r="B65" s="21">
        <f>0</f>
        <v>0</v>
      </c>
      <c r="C65" s="21">
        <f>13625</f>
        <v>13625</v>
      </c>
      <c r="D65" s="21">
        <f t="shared" si="6"/>
        <v>102986</v>
      </c>
      <c r="E65" s="21">
        <f t="shared" si="5"/>
        <v>100</v>
      </c>
    </row>
    <row r="66">
      <c r="A66" s="21">
        <f>17439</f>
        <v>17439</v>
      </c>
      <c r="B66" s="21">
        <f>0</f>
        <v>0</v>
      </c>
      <c r="C66" s="21">
        <f>13834</f>
        <v>13834</v>
      </c>
      <c r="D66" s="21">
        <f t="shared" si="6"/>
        <v>102986</v>
      </c>
      <c r="E66" s="21">
        <f t="shared" si="5"/>
        <v>100</v>
      </c>
    </row>
    <row r="67">
      <c r="A67" s="21">
        <f>17662</f>
        <v>17662</v>
      </c>
      <c r="B67" s="21">
        <f>0</f>
        <v>0</v>
      </c>
      <c r="C67" s="21">
        <f>14045</f>
        <v>14045</v>
      </c>
      <c r="D67" s="21">
        <f t="shared" si="6"/>
        <v>102986</v>
      </c>
      <c r="E67" s="21">
        <f t="shared" si="5"/>
        <v>100</v>
      </c>
    </row>
    <row r="68">
      <c r="A68" s="21">
        <f>17956</f>
        <v>17956</v>
      </c>
      <c r="B68" s="21">
        <f>0</f>
        <v>0</v>
      </c>
      <c r="C68" s="21">
        <f>14254</f>
        <v>14254</v>
      </c>
      <c r="D68" s="21">
        <f t="shared" si="6"/>
        <v>102986</v>
      </c>
      <c r="E68" s="21">
        <f t="shared" si="5"/>
        <v>100</v>
      </c>
    </row>
    <row r="69">
      <c r="A69" s="21">
        <f>18209</f>
        <v>18209</v>
      </c>
      <c r="B69" s="21">
        <f>0</f>
        <v>0</v>
      </c>
      <c r="C69" s="21">
        <f>14444</f>
        <v>14444</v>
      </c>
      <c r="D69" s="21">
        <f t="shared" si="6"/>
        <v>102986</v>
      </c>
      <c r="E69" s="21">
        <f t="shared" si="5"/>
        <v>100</v>
      </c>
    </row>
    <row r="70">
      <c r="A70" s="21">
        <f>18475</f>
        <v>18475</v>
      </c>
      <c r="B70" s="21">
        <f>6</f>
        <v>6</v>
      </c>
      <c r="C70" s="21">
        <f>14622</f>
        <v>14622</v>
      </c>
      <c r="D70" s="21">
        <f t="shared" si="6"/>
        <v>102986</v>
      </c>
      <c r="E70" s="21">
        <f t="shared" si="5"/>
        <v>100</v>
      </c>
    </row>
    <row r="71">
      <c r="A71" s="21">
        <f>18688</f>
        <v>18688</v>
      </c>
      <c r="B71" s="21">
        <f t="shared" ref="B71:B79" si="7">0</f>
        <v>0</v>
      </c>
      <c r="C71" s="21">
        <f>14823</f>
        <v>14823</v>
      </c>
      <c r="D71" s="21">
        <f t="shared" si="6"/>
        <v>102986</v>
      </c>
      <c r="E71" s="21">
        <f t="shared" si="5"/>
        <v>100</v>
      </c>
    </row>
    <row r="72">
      <c r="A72" s="21">
        <f>18942</f>
        <v>18942</v>
      </c>
      <c r="B72" s="21">
        <f t="shared" si="7"/>
        <v>0</v>
      </c>
      <c r="C72" s="21">
        <f>15012</f>
        <v>15012</v>
      </c>
      <c r="D72" s="21">
        <f t="shared" si="6"/>
        <v>102986</v>
      </c>
      <c r="E72" s="21">
        <f t="shared" si="5"/>
        <v>100</v>
      </c>
    </row>
    <row r="73">
      <c r="A73" s="21">
        <f>19161</f>
        <v>19161</v>
      </c>
      <c r="B73" s="21">
        <f t="shared" si="7"/>
        <v>0</v>
      </c>
      <c r="C73" s="21">
        <f>15207</f>
        <v>15207</v>
      </c>
      <c r="D73" s="21">
        <f>103002</f>
        <v>103002</v>
      </c>
      <c r="E73" s="21">
        <f t="shared" si="5"/>
        <v>100</v>
      </c>
    </row>
    <row r="74">
      <c r="A74" s="21">
        <f>19426</f>
        <v>19426</v>
      </c>
      <c r="B74" s="21">
        <f t="shared" si="7"/>
        <v>0</v>
      </c>
      <c r="C74" s="21">
        <f>15363</f>
        <v>15363</v>
      </c>
      <c r="D74" s="21">
        <f>87562</f>
        <v>87562</v>
      </c>
      <c r="E74" s="21">
        <f>85</f>
        <v>85</v>
      </c>
    </row>
    <row r="75">
      <c r="A75" s="21">
        <f>19689</f>
        <v>19689</v>
      </c>
      <c r="B75" s="21">
        <f t="shared" si="7"/>
        <v>0</v>
      </c>
      <c r="C75" s="21">
        <f>15585</f>
        <v>15585</v>
      </c>
      <c r="D75" s="21">
        <f>87562</f>
        <v>87562</v>
      </c>
      <c r="E75" s="21">
        <f>85</f>
        <v>85</v>
      </c>
    </row>
    <row r="76">
      <c r="A76" s="21">
        <f>19964</f>
        <v>19964</v>
      </c>
      <c r="B76" s="21">
        <f t="shared" si="7"/>
        <v>0</v>
      </c>
      <c r="C76" s="21">
        <f>15799</f>
        <v>15799</v>
      </c>
      <c r="D76" s="21">
        <f>103216</f>
        <v>103216</v>
      </c>
      <c r="E76" s="21">
        <f>100</f>
        <v>100</v>
      </c>
    </row>
    <row r="77">
      <c r="A77" s="21">
        <f>20252</f>
        <v>20252</v>
      </c>
      <c r="B77" s="21">
        <f t="shared" si="7"/>
        <v>0</v>
      </c>
      <c r="C77" s="21">
        <f>15990</f>
        <v>15990</v>
      </c>
      <c r="D77" s="21">
        <f>103343</f>
        <v>103343</v>
      </c>
      <c r="E77" s="21">
        <f>100</f>
        <v>100</v>
      </c>
    </row>
    <row r="78">
      <c r="A78" s="21">
        <f>20497</f>
        <v>20497</v>
      </c>
      <c r="B78" s="21">
        <f t="shared" si="7"/>
        <v>0</v>
      </c>
      <c r="C78" s="21">
        <f>16182</f>
        <v>16182</v>
      </c>
      <c r="D78" s="21">
        <f>103451</f>
        <v>103451</v>
      </c>
      <c r="E78" s="21">
        <f t="shared" ref="E78:E87" si="8">101</f>
        <v>101</v>
      </c>
    </row>
    <row r="79">
      <c r="A79" s="21">
        <f>20758</f>
        <v>20758</v>
      </c>
      <c r="B79" s="21">
        <f t="shared" si="7"/>
        <v>0</v>
      </c>
      <c r="C79" s="21">
        <f>16381</f>
        <v>16381</v>
      </c>
      <c r="D79" s="21">
        <f>103445</f>
        <v>103445</v>
      </c>
      <c r="E79" s="21">
        <f t="shared" si="8"/>
        <v>101</v>
      </c>
    </row>
    <row r="80">
      <c r="A80" s="21">
        <f>21022</f>
        <v>21022</v>
      </c>
      <c r="B80" s="21">
        <f>10</f>
        <v>10</v>
      </c>
      <c r="C80" s="21">
        <f>16591</f>
        <v>16591</v>
      </c>
      <c r="D80" s="21">
        <f>103465</f>
        <v>103465</v>
      </c>
      <c r="E80" s="21">
        <f t="shared" si="8"/>
        <v>101</v>
      </c>
    </row>
    <row r="81">
      <c r="A81" s="21">
        <f>21227</f>
        <v>21227</v>
      </c>
      <c r="B81" s="21">
        <f>0</f>
        <v>0</v>
      </c>
      <c r="C81" s="21">
        <f>16785</f>
        <v>16785</v>
      </c>
      <c r="D81" s="21">
        <f>103493</f>
        <v>103493</v>
      </c>
      <c r="E81" s="21">
        <f t="shared" si="8"/>
        <v>101</v>
      </c>
    </row>
    <row r="82">
      <c r="A82" s="21">
        <f>21498</f>
        <v>21498</v>
      </c>
      <c r="B82" s="21">
        <f>0</f>
        <v>0</v>
      </c>
      <c r="C82" s="21">
        <f>16937</f>
        <v>16937</v>
      </c>
      <c r="D82" s="21">
        <f>103493</f>
        <v>103493</v>
      </c>
      <c r="E82" s="21">
        <f t="shared" si="8"/>
        <v>101</v>
      </c>
    </row>
    <row r="83">
      <c r="A83" s="21">
        <f>21805</f>
        <v>21805</v>
      </c>
      <c r="B83" s="21">
        <f>0</f>
        <v>0</v>
      </c>
      <c r="C83" s="21">
        <f>17141</f>
        <v>17141</v>
      </c>
      <c r="D83" s="21">
        <f>103493</f>
        <v>103493</v>
      </c>
      <c r="E83" s="21">
        <f t="shared" si="8"/>
        <v>101</v>
      </c>
    </row>
    <row r="84">
      <c r="A84" s="21">
        <f>22027</f>
        <v>22027</v>
      </c>
      <c r="B84" s="21">
        <f>0</f>
        <v>0</v>
      </c>
      <c r="C84" s="21">
        <f>17339</f>
        <v>17339</v>
      </c>
      <c r="D84" s="21">
        <f>103493</f>
        <v>103493</v>
      </c>
      <c r="E84" s="21">
        <f t="shared" si="8"/>
        <v>101</v>
      </c>
    </row>
    <row r="85">
      <c r="A85" s="21">
        <f>22291</f>
        <v>22291</v>
      </c>
      <c r="B85" s="21">
        <f>3</f>
        <v>3</v>
      </c>
      <c r="C85" s="21">
        <f>17535</f>
        <v>17535</v>
      </c>
      <c r="D85" s="21">
        <f>103493</f>
        <v>103493</v>
      </c>
      <c r="E85" s="21">
        <f t="shared" si="8"/>
        <v>101</v>
      </c>
    </row>
    <row r="86">
      <c r="A86" s="21">
        <f>22553</f>
        <v>22553</v>
      </c>
      <c r="B86" s="21">
        <f>0</f>
        <v>0</v>
      </c>
      <c r="C86" s="21">
        <f>17733</f>
        <v>17733</v>
      </c>
      <c r="D86" s="21">
        <f>103493</f>
        <v>103493</v>
      </c>
      <c r="E86" s="21">
        <f t="shared" si="8"/>
        <v>101</v>
      </c>
    </row>
    <row r="87">
      <c r="A87" s="21">
        <f>22811</f>
        <v>22811</v>
      </c>
      <c r="B87" s="21">
        <f>0</f>
        <v>0</v>
      </c>
      <c r="C87" s="21">
        <f>17895</f>
        <v>17895</v>
      </c>
      <c r="D87" s="21">
        <f>103493</f>
        <v>103493</v>
      </c>
      <c r="E87" s="21">
        <f t="shared" si="8"/>
        <v>101</v>
      </c>
    </row>
    <row r="88">
      <c r="A88" s="21">
        <f>23022</f>
        <v>23022</v>
      </c>
      <c r="B88" s="21">
        <f>0</f>
        <v>0</v>
      </c>
      <c r="C88" s="21">
        <f>18117</f>
        <v>18117</v>
      </c>
      <c r="D88" s="21">
        <f>71783</f>
        <v>71783</v>
      </c>
      <c r="E88" s="21">
        <f>70</f>
        <v>70</v>
      </c>
    </row>
    <row r="89">
      <c r="A89" s="21">
        <f>23335</f>
        <v>23335</v>
      </c>
      <c r="B89" s="21">
        <f>0</f>
        <v>0</v>
      </c>
      <c r="C89" s="21">
        <f>18307</f>
        <v>18307</v>
      </c>
      <c r="D89" s="21">
        <f>71783</f>
        <v>71783</v>
      </c>
      <c r="E89" s="21">
        <f>70</f>
        <v>70</v>
      </c>
    </row>
    <row r="90">
      <c r="A90" s="21">
        <f>23564</f>
        <v>23564</v>
      </c>
      <c r="B90" s="21">
        <f>0</f>
        <v>0</v>
      </c>
      <c r="C90" s="21">
        <f>18509</f>
        <v>18509</v>
      </c>
      <c r="D90" s="21">
        <f>87355</f>
        <v>87355</v>
      </c>
      <c r="E90" s="21">
        <f>85</f>
        <v>85</v>
      </c>
    </row>
    <row r="91">
      <c r="A91" s="21">
        <f>23812</f>
        <v>23812</v>
      </c>
      <c r="B91" s="21">
        <f>0</f>
        <v>0</v>
      </c>
      <c r="C91" s="21">
        <f>18660</f>
        <v>18660</v>
      </c>
      <c r="D91" s="21">
        <f>87361</f>
        <v>87361</v>
      </c>
      <c r="E91" s="21">
        <f>85</f>
        <v>85</v>
      </c>
    </row>
    <row r="92">
      <c r="A92" s="21">
        <f>24066</f>
        <v>24066</v>
      </c>
      <c r="B92" s="21">
        <f>8</f>
        <v>8</v>
      </c>
      <c r="C92" s="21">
        <f>18860</f>
        <v>18860</v>
      </c>
      <c r="D92" s="21">
        <f>87361</f>
        <v>87361</v>
      </c>
      <c r="E92" s="21">
        <f>85</f>
        <v>85</v>
      </c>
    </row>
    <row r="93">
      <c r="A93" s="21">
        <f>24321</f>
        <v>24321</v>
      </c>
      <c r="B93" s="21">
        <f>0</f>
        <v>0</v>
      </c>
      <c r="C93" s="21">
        <f>19046</f>
        <v>19046</v>
      </c>
      <c r="D93" s="21">
        <f>102909</f>
        <v>102909</v>
      </c>
      <c r="E93" s="21">
        <f t="shared" ref="E93:E103" si="9">100</f>
        <v>100</v>
      </c>
    </row>
    <row r="94">
      <c r="A94" s="21">
        <f>24633</f>
        <v>24633</v>
      </c>
      <c r="B94" s="21">
        <f>5</f>
        <v>5</v>
      </c>
      <c r="C94" s="21">
        <f>19236</f>
        <v>19236</v>
      </c>
      <c r="D94" s="21">
        <f>102921</f>
        <v>102921</v>
      </c>
      <c r="E94" s="21">
        <f t="shared" si="9"/>
        <v>100</v>
      </c>
    </row>
    <row r="95">
      <c r="A95" s="21">
        <f>24864</f>
        <v>24864</v>
      </c>
      <c r="B95" s="21">
        <f t="shared" ref="B95:B102" si="10">0</f>
        <v>0</v>
      </c>
      <c r="C95" s="21">
        <f>19393</f>
        <v>19393</v>
      </c>
      <c r="D95" s="21">
        <f>102921</f>
        <v>102921</v>
      </c>
      <c r="E95" s="21">
        <f t="shared" si="9"/>
        <v>100</v>
      </c>
    </row>
    <row r="96">
      <c r="A96" s="21">
        <f>25087</f>
        <v>25087</v>
      </c>
      <c r="B96" s="21">
        <f t="shared" si="10"/>
        <v>0</v>
      </c>
      <c r="C96" s="21">
        <f>19603</f>
        <v>19603</v>
      </c>
      <c r="D96" s="21">
        <f>102929</f>
        <v>102929</v>
      </c>
      <c r="E96" s="21">
        <f t="shared" si="9"/>
        <v>100</v>
      </c>
    </row>
    <row r="97">
      <c r="A97" s="21">
        <f>25371</f>
        <v>25371</v>
      </c>
      <c r="B97" s="21">
        <f t="shared" si="10"/>
        <v>0</v>
      </c>
      <c r="C97" s="21">
        <f>19805</f>
        <v>19805</v>
      </c>
      <c r="D97" s="21">
        <f>102929</f>
        <v>102929</v>
      </c>
      <c r="E97" s="21">
        <f t="shared" si="9"/>
        <v>100</v>
      </c>
    </row>
    <row r="98">
      <c r="A98" s="21">
        <f>25630</f>
        <v>25630</v>
      </c>
      <c r="B98" s="21">
        <f t="shared" si="10"/>
        <v>0</v>
      </c>
      <c r="C98" s="21">
        <f>20009</f>
        <v>20009</v>
      </c>
      <c r="D98" s="21">
        <f>102929</f>
        <v>102929</v>
      </c>
      <c r="E98" s="21">
        <f t="shared" si="9"/>
        <v>100</v>
      </c>
    </row>
    <row r="99">
      <c r="A99" s="21">
        <f>25878</f>
        <v>25878</v>
      </c>
      <c r="B99" s="21">
        <f t="shared" si="10"/>
        <v>0</v>
      </c>
      <c r="C99" s="21">
        <f>20161</f>
        <v>20161</v>
      </c>
      <c r="D99" s="21">
        <f>102905</f>
        <v>102905</v>
      </c>
      <c r="E99" s="21">
        <f t="shared" si="9"/>
        <v>100</v>
      </c>
    </row>
    <row r="100">
      <c r="A100" s="21">
        <f>26122</f>
        <v>26122</v>
      </c>
      <c r="B100" s="21">
        <f t="shared" si="10"/>
        <v>0</v>
      </c>
      <c r="C100" s="21">
        <f>20362</f>
        <v>20362</v>
      </c>
      <c r="D100" s="21">
        <f>102905</f>
        <v>102905</v>
      </c>
      <c r="E100" s="21">
        <f t="shared" si="9"/>
        <v>100</v>
      </c>
    </row>
    <row r="101">
      <c r="A101" s="21">
        <f>26395</f>
        <v>26395</v>
      </c>
      <c r="B101" s="21">
        <f t="shared" si="10"/>
        <v>0</v>
      </c>
      <c r="C101" s="21">
        <f>20547</f>
        <v>20547</v>
      </c>
      <c r="D101" s="21">
        <f>102905</f>
        <v>102905</v>
      </c>
      <c r="E101" s="21">
        <f t="shared" si="9"/>
        <v>100</v>
      </c>
    </row>
    <row r="102">
      <c r="A102" s="21">
        <f>26645</f>
        <v>26645</v>
      </c>
      <c r="B102" s="21">
        <f t="shared" si="10"/>
        <v>0</v>
      </c>
      <c r="C102" s="21">
        <f>20707</f>
        <v>20707</v>
      </c>
      <c r="D102" s="21">
        <f>102905</f>
        <v>102905</v>
      </c>
      <c r="E102" s="21">
        <f t="shared" si="9"/>
        <v>100</v>
      </c>
    </row>
    <row r="103">
      <c r="A103" s="21">
        <f>26887</f>
        <v>26887</v>
      </c>
      <c r="B103" s="21">
        <f>3</f>
        <v>3</v>
      </c>
      <c r="C103" s="21">
        <f>20968</f>
        <v>20968</v>
      </c>
      <c r="D103" s="21">
        <f>102911</f>
        <v>102911</v>
      </c>
      <c r="E103" s="21">
        <f t="shared" si="9"/>
        <v>100</v>
      </c>
    </row>
    <row r="104">
      <c r="A104" s="21">
        <f>27154</f>
        <v>27154</v>
      </c>
      <c r="B104" s="21">
        <f t="shared" ref="B104:B115" si="11">0</f>
        <v>0</v>
      </c>
      <c r="C104" s="21">
        <f>21125</f>
        <v>21125</v>
      </c>
      <c r="D104" s="21">
        <f>87945</f>
        <v>87945</v>
      </c>
      <c r="E104" s="21">
        <f>85</f>
        <v>85</v>
      </c>
    </row>
    <row r="105">
      <c r="A105" s="21">
        <f>27382</f>
        <v>27382</v>
      </c>
      <c r="B105" s="21">
        <f t="shared" si="11"/>
        <v>0</v>
      </c>
      <c r="C105" s="21">
        <f>21347</f>
        <v>21347</v>
      </c>
      <c r="D105" s="21">
        <f>87945</f>
        <v>87945</v>
      </c>
      <c r="E105" s="21">
        <f>85</f>
        <v>85</v>
      </c>
    </row>
    <row r="106">
      <c r="A106" s="21">
        <f>27634</f>
        <v>27634</v>
      </c>
      <c r="B106" s="21">
        <f t="shared" si="11"/>
        <v>0</v>
      </c>
      <c r="C106" s="21">
        <f>21542</f>
        <v>21542</v>
      </c>
      <c r="D106" s="21">
        <f>87949</f>
        <v>87949</v>
      </c>
      <c r="E106" s="21">
        <f>85</f>
        <v>85</v>
      </c>
    </row>
    <row r="107">
      <c r="A107" s="21">
        <f>27889</f>
        <v>27889</v>
      </c>
      <c r="B107" s="21">
        <f t="shared" si="11"/>
        <v>0</v>
      </c>
      <c r="C107" s="21">
        <f>21746</f>
        <v>21746</v>
      </c>
      <c r="D107" s="21">
        <f>87949</f>
        <v>87949</v>
      </c>
      <c r="E107" s="21">
        <f>85</f>
        <v>85</v>
      </c>
    </row>
    <row r="108">
      <c r="A108" s="21">
        <f>28118</f>
        <v>28118</v>
      </c>
      <c r="B108" s="21">
        <f t="shared" si="11"/>
        <v>0</v>
      </c>
      <c r="C108" s="21">
        <f>21915</f>
        <v>21915</v>
      </c>
      <c r="D108" s="21">
        <f>87949</f>
        <v>87949</v>
      </c>
      <c r="E108" s="21">
        <f>85</f>
        <v>85</v>
      </c>
    </row>
    <row r="109">
      <c r="A109" s="21">
        <f>28385</f>
        <v>28385</v>
      </c>
      <c r="B109" s="21">
        <f t="shared" si="11"/>
        <v>0</v>
      </c>
      <c r="C109" s="21">
        <f>22110</f>
        <v>22110</v>
      </c>
      <c r="D109" s="21">
        <f>87949</f>
        <v>87949</v>
      </c>
      <c r="E109" s="21">
        <f>85</f>
        <v>85</v>
      </c>
    </row>
    <row r="110">
      <c r="A110" s="21">
        <f>28656</f>
        <v>28656</v>
      </c>
      <c r="B110" s="21">
        <f t="shared" si="11"/>
        <v>0</v>
      </c>
      <c r="C110" s="21">
        <f>22301</f>
        <v>22301</v>
      </c>
      <c r="D110" s="21">
        <f>103511</f>
        <v>103511</v>
      </c>
      <c r="E110" s="21">
        <f t="shared" ref="E110:E118" si="12">101</f>
        <v>101</v>
      </c>
    </row>
    <row r="111">
      <c r="A111" s="21">
        <f>28893</f>
        <v>28893</v>
      </c>
      <c r="B111" s="21">
        <f t="shared" si="11"/>
        <v>0</v>
      </c>
      <c r="C111" s="21">
        <f>22507</f>
        <v>22507</v>
      </c>
      <c r="D111" s="21">
        <f>103499</f>
        <v>103499</v>
      </c>
      <c r="E111" s="21">
        <f t="shared" si="12"/>
        <v>101</v>
      </c>
    </row>
    <row r="112">
      <c r="A112" s="21">
        <f>29138</f>
        <v>29138</v>
      </c>
      <c r="B112" s="21">
        <f t="shared" si="11"/>
        <v>0</v>
      </c>
      <c r="C112" s="21">
        <f>22728</f>
        <v>22728</v>
      </c>
      <c r="D112" s="21">
        <f>103505</f>
        <v>103505</v>
      </c>
      <c r="E112" s="21">
        <f t="shared" si="12"/>
        <v>101</v>
      </c>
    </row>
    <row r="113">
      <c r="A113" s="21">
        <f>29370</f>
        <v>29370</v>
      </c>
      <c r="B113" s="21">
        <f t="shared" si="11"/>
        <v>0</v>
      </c>
      <c r="C113" s="21">
        <f>22927</f>
        <v>22927</v>
      </c>
      <c r="D113" s="21">
        <f>103505</f>
        <v>103505</v>
      </c>
      <c r="E113" s="21">
        <f t="shared" si="12"/>
        <v>101</v>
      </c>
    </row>
    <row r="114">
      <c r="A114" s="21">
        <f>29580</f>
        <v>29580</v>
      </c>
      <c r="B114" s="21">
        <f t="shared" si="11"/>
        <v>0</v>
      </c>
      <c r="C114" s="21">
        <f>23150</f>
        <v>23150</v>
      </c>
      <c r="D114" s="21">
        <f>103505</f>
        <v>103505</v>
      </c>
      <c r="E114" s="21">
        <f t="shared" si="12"/>
        <v>101</v>
      </c>
    </row>
    <row r="115">
      <c r="A115" s="21">
        <f>29855</f>
        <v>29855</v>
      </c>
      <c r="B115" s="21">
        <f t="shared" si="11"/>
        <v>0</v>
      </c>
      <c r="C115" s="21">
        <f>23311</f>
        <v>23311</v>
      </c>
      <c r="D115" s="21">
        <f>103505</f>
        <v>103505</v>
      </c>
      <c r="E115" s="21">
        <f t="shared" si="12"/>
        <v>101</v>
      </c>
    </row>
    <row r="116">
      <c r="A116" s="21">
        <f>30104</f>
        <v>30104</v>
      </c>
      <c r="B116" s="21">
        <f>2</f>
        <v>2</v>
      </c>
      <c r="C116" s="21">
        <f>23504</f>
        <v>23504</v>
      </c>
      <c r="D116" s="21">
        <f>103505</f>
        <v>103505</v>
      </c>
      <c r="E116" s="21">
        <f t="shared" si="12"/>
        <v>101</v>
      </c>
    </row>
    <row r="117">
      <c r="A117" s="21">
        <f>30326</f>
        <v>30326</v>
      </c>
      <c r="B117" s="21">
        <f>0</f>
        <v>0</v>
      </c>
      <c r="C117" s="21">
        <f>23709</f>
        <v>23709</v>
      </c>
      <c r="D117" s="21">
        <f>103505</f>
        <v>103505</v>
      </c>
      <c r="E117" s="21">
        <f t="shared" si="12"/>
        <v>101</v>
      </c>
    </row>
    <row r="118">
      <c r="A118" s="21">
        <f>30630</f>
        <v>30630</v>
      </c>
      <c r="B118" s="21">
        <f>2</f>
        <v>2</v>
      </c>
      <c r="C118" s="21">
        <f>23953</f>
        <v>23953</v>
      </c>
      <c r="D118" s="21">
        <f>103505</f>
        <v>103505</v>
      </c>
      <c r="E118" s="21">
        <f t="shared" si="12"/>
        <v>101</v>
      </c>
    </row>
    <row r="119">
      <c r="A119" s="21">
        <f>30925</f>
        <v>30925</v>
      </c>
      <c r="B119" s="21">
        <f>2</f>
        <v>2</v>
      </c>
      <c r="C119" s="21">
        <f>24187</f>
        <v>24187</v>
      </c>
      <c r="D119" s="21">
        <f>134762</f>
        <v>134762</v>
      </c>
      <c r="E119" s="21">
        <f>131</f>
        <v>131</v>
      </c>
    </row>
    <row r="120">
      <c r="A120" s="21">
        <f>31193</f>
        <v>31193</v>
      </c>
      <c r="B120" s="21">
        <f>2</f>
        <v>2</v>
      </c>
      <c r="C120" s="21">
        <f>24388</f>
        <v>24388</v>
      </c>
      <c r="D120" s="21">
        <f>88101</f>
        <v>88101</v>
      </c>
      <c r="E120" s="21">
        <f t="shared" ref="E120:E132" si="13">86</f>
        <v>86</v>
      </c>
    </row>
    <row r="121">
      <c r="A121" s="21">
        <f>31486</f>
        <v>31486</v>
      </c>
      <c r="B121" s="21">
        <f>2</f>
        <v>2</v>
      </c>
      <c r="C121" s="21">
        <f>24565</f>
        <v>24565</v>
      </c>
      <c r="D121" s="21">
        <f>88101</f>
        <v>88101</v>
      </c>
      <c r="E121" s="21">
        <f t="shared" si="13"/>
        <v>86</v>
      </c>
    </row>
    <row r="122">
      <c r="A122" s="21">
        <f>31760</f>
        <v>31760</v>
      </c>
      <c r="B122" s="21">
        <f t="shared" ref="B122:B137" si="14">0</f>
        <v>0</v>
      </c>
      <c r="C122" s="21">
        <f>24777</f>
        <v>24777</v>
      </c>
      <c r="D122" s="21">
        <f t="shared" ref="D122:D132" si="15">88117</f>
        <v>88117</v>
      </c>
      <c r="E122" s="21">
        <f t="shared" si="13"/>
        <v>86</v>
      </c>
    </row>
    <row r="123">
      <c r="A123" s="21">
        <f>32002</f>
        <v>32002</v>
      </c>
      <c r="B123" s="21">
        <f t="shared" si="14"/>
        <v>0</v>
      </c>
      <c r="C123" s="21">
        <f>24956</f>
        <v>24956</v>
      </c>
      <c r="D123" s="21">
        <f t="shared" si="15"/>
        <v>88117</v>
      </c>
      <c r="E123" s="21">
        <f t="shared" si="13"/>
        <v>86</v>
      </c>
    </row>
    <row r="124">
      <c r="A124" s="21">
        <f>32275</f>
        <v>32275</v>
      </c>
      <c r="B124" s="21">
        <f t="shared" si="14"/>
        <v>0</v>
      </c>
      <c r="C124" s="21">
        <f>25151</f>
        <v>25151</v>
      </c>
      <c r="D124" s="21">
        <f t="shared" si="15"/>
        <v>88117</v>
      </c>
      <c r="E124" s="21">
        <f t="shared" si="13"/>
        <v>86</v>
      </c>
    </row>
    <row r="125">
      <c r="A125" s="21">
        <f>32569</f>
        <v>32569</v>
      </c>
      <c r="B125" s="21">
        <f t="shared" si="14"/>
        <v>0</v>
      </c>
      <c r="C125" s="21">
        <f>25337</f>
        <v>25337</v>
      </c>
      <c r="D125" s="21">
        <f t="shared" si="15"/>
        <v>88117</v>
      </c>
      <c r="E125" s="21">
        <f t="shared" si="13"/>
        <v>86</v>
      </c>
    </row>
    <row r="126">
      <c r="A126" s="21">
        <f>32820</f>
        <v>32820</v>
      </c>
      <c r="B126" s="21">
        <f t="shared" si="14"/>
        <v>0</v>
      </c>
      <c r="C126" s="21">
        <f>25551</f>
        <v>25551</v>
      </c>
      <c r="D126" s="21">
        <f t="shared" si="15"/>
        <v>88117</v>
      </c>
      <c r="E126" s="21">
        <f t="shared" si="13"/>
        <v>86</v>
      </c>
    </row>
    <row r="127">
      <c r="A127" s="21">
        <f>33042</f>
        <v>33042</v>
      </c>
      <c r="B127" s="21">
        <f t="shared" si="14"/>
        <v>0</v>
      </c>
      <c r="C127" s="21">
        <f>25766</f>
        <v>25766</v>
      </c>
      <c r="D127" s="21">
        <f t="shared" si="15"/>
        <v>88117</v>
      </c>
      <c r="E127" s="21">
        <f t="shared" si="13"/>
        <v>86</v>
      </c>
    </row>
    <row r="128">
      <c r="A128" s="21">
        <f>33273</f>
        <v>33273</v>
      </c>
      <c r="B128" s="21">
        <f t="shared" si="14"/>
        <v>0</v>
      </c>
      <c r="C128" s="21">
        <f>25976</f>
        <v>25976</v>
      </c>
      <c r="D128" s="21">
        <f t="shared" si="15"/>
        <v>88117</v>
      </c>
      <c r="E128" s="21">
        <f t="shared" si="13"/>
        <v>86</v>
      </c>
    </row>
    <row r="129">
      <c r="A129" s="21">
        <f>33530</f>
        <v>33530</v>
      </c>
      <c r="B129" s="21">
        <f t="shared" si="14"/>
        <v>0</v>
      </c>
      <c r="C129" s="21">
        <f>26154</f>
        <v>26154</v>
      </c>
      <c r="D129" s="21">
        <f t="shared" si="15"/>
        <v>88117</v>
      </c>
      <c r="E129" s="21">
        <f t="shared" si="13"/>
        <v>86</v>
      </c>
    </row>
    <row r="130">
      <c r="A130" s="21">
        <f>33779</f>
        <v>33779</v>
      </c>
      <c r="B130" s="21">
        <f t="shared" si="14"/>
        <v>0</v>
      </c>
      <c r="C130" s="21">
        <f>26334</f>
        <v>26334</v>
      </c>
      <c r="D130" s="21">
        <f t="shared" si="15"/>
        <v>88117</v>
      </c>
      <c r="E130" s="21">
        <f t="shared" si="13"/>
        <v>86</v>
      </c>
    </row>
    <row r="131">
      <c r="A131" s="21">
        <f>34016</f>
        <v>34016</v>
      </c>
      <c r="B131" s="21">
        <f t="shared" si="14"/>
        <v>0</v>
      </c>
      <c r="C131" s="21">
        <f>26535</f>
        <v>26535</v>
      </c>
      <c r="D131" s="21">
        <f t="shared" si="15"/>
        <v>88117</v>
      </c>
      <c r="E131" s="21">
        <f t="shared" si="13"/>
        <v>86</v>
      </c>
    </row>
    <row r="132">
      <c r="A132" s="21">
        <f>34239</f>
        <v>34239</v>
      </c>
      <c r="B132" s="21">
        <f t="shared" si="14"/>
        <v>0</v>
      </c>
      <c r="C132" s="21">
        <f>26758</f>
        <v>26758</v>
      </c>
      <c r="D132" s="21">
        <f t="shared" si="15"/>
        <v>88117</v>
      </c>
      <c r="E132" s="21">
        <f t="shared" si="13"/>
        <v>86</v>
      </c>
    </row>
    <row r="133">
      <c r="A133" s="21">
        <f>34512</f>
        <v>34512</v>
      </c>
      <c r="B133" s="21">
        <f t="shared" si="14"/>
        <v>0</v>
      </c>
      <c r="C133" s="21">
        <f>26958</f>
        <v>26958</v>
      </c>
      <c r="D133" s="21">
        <f>103653</f>
        <v>103653</v>
      </c>
      <c r="E133" s="21">
        <f t="shared" ref="E133:E161" si="16">101</f>
        <v>101</v>
      </c>
    </row>
    <row r="134">
      <c r="A134" s="21">
        <f>34802</f>
        <v>34802</v>
      </c>
      <c r="B134" s="21">
        <f t="shared" si="14"/>
        <v>0</v>
      </c>
      <c r="C134" s="21">
        <f>27137</f>
        <v>27137</v>
      </c>
      <c r="D134" s="21">
        <f t="shared" ref="D134:D148" si="17">103669</f>
        <v>103669</v>
      </c>
      <c r="E134" s="21">
        <f t="shared" si="16"/>
        <v>101</v>
      </c>
    </row>
    <row r="135">
      <c r="A135" s="21">
        <f>35079</f>
        <v>35079</v>
      </c>
      <c r="B135" s="21">
        <f t="shared" si="14"/>
        <v>0</v>
      </c>
      <c r="C135" s="21">
        <f>27337</f>
        <v>27337</v>
      </c>
      <c r="D135" s="21">
        <f t="shared" si="17"/>
        <v>103669</v>
      </c>
      <c r="E135" s="21">
        <f t="shared" si="16"/>
        <v>101</v>
      </c>
    </row>
    <row r="136">
      <c r="A136" s="21">
        <f>35320</f>
        <v>35320</v>
      </c>
      <c r="B136" s="21">
        <f t="shared" si="14"/>
        <v>0</v>
      </c>
      <c r="C136" s="21">
        <f>27547</f>
        <v>27547</v>
      </c>
      <c r="D136" s="21">
        <f t="shared" si="17"/>
        <v>103669</v>
      </c>
      <c r="E136" s="21">
        <f t="shared" si="16"/>
        <v>101</v>
      </c>
    </row>
    <row r="137">
      <c r="A137" s="21">
        <f>35529</f>
        <v>35529</v>
      </c>
      <c r="B137" s="21">
        <f t="shared" si="14"/>
        <v>0</v>
      </c>
      <c r="C137" s="21">
        <f>27783</f>
        <v>27783</v>
      </c>
      <c r="D137" s="21">
        <f t="shared" si="17"/>
        <v>103669</v>
      </c>
      <c r="E137" s="21">
        <f t="shared" si="16"/>
        <v>101</v>
      </c>
    </row>
    <row r="138">
      <c r="C138" s="21">
        <f>27999</f>
        <v>27999</v>
      </c>
      <c r="D138" s="21">
        <f t="shared" si="17"/>
        <v>103669</v>
      </c>
      <c r="E138" s="21">
        <f t="shared" si="16"/>
        <v>101</v>
      </c>
    </row>
    <row r="139">
      <c r="C139" s="21">
        <f>28204</f>
        <v>28204</v>
      </c>
      <c r="D139" s="21">
        <f t="shared" si="17"/>
        <v>103669</v>
      </c>
      <c r="E139" s="21">
        <f t="shared" si="16"/>
        <v>101</v>
      </c>
    </row>
    <row r="140">
      <c r="C140" s="21">
        <f>28385</f>
        <v>28385</v>
      </c>
      <c r="D140" s="21">
        <f t="shared" si="17"/>
        <v>103669</v>
      </c>
      <c r="E140" s="21">
        <f t="shared" si="16"/>
        <v>101</v>
      </c>
    </row>
    <row r="141">
      <c r="C141" s="21">
        <f>28589</f>
        <v>28589</v>
      </c>
      <c r="D141" s="21">
        <f t="shared" si="17"/>
        <v>103669</v>
      </c>
      <c r="E141" s="21">
        <f t="shared" si="16"/>
        <v>101</v>
      </c>
    </row>
    <row r="142">
      <c r="C142" s="21">
        <f>28804</f>
        <v>28804</v>
      </c>
      <c r="D142" s="21">
        <f t="shared" si="17"/>
        <v>103669</v>
      </c>
      <c r="E142" s="21">
        <f t="shared" si="16"/>
        <v>101</v>
      </c>
    </row>
    <row r="143">
      <c r="C143" s="21">
        <f>29019</f>
        <v>29019</v>
      </c>
      <c r="D143" s="21">
        <f t="shared" si="17"/>
        <v>103669</v>
      </c>
      <c r="E143" s="21">
        <f t="shared" si="16"/>
        <v>101</v>
      </c>
    </row>
    <row r="144">
      <c r="C144" s="21">
        <f>29262</f>
        <v>29262</v>
      </c>
      <c r="D144" s="21">
        <f t="shared" si="17"/>
        <v>103669</v>
      </c>
      <c r="E144" s="21">
        <f t="shared" si="16"/>
        <v>101</v>
      </c>
    </row>
    <row r="145">
      <c r="C145" s="21">
        <f>29474</f>
        <v>29474</v>
      </c>
      <c r="D145" s="21">
        <f t="shared" si="17"/>
        <v>103669</v>
      </c>
      <c r="E145" s="21">
        <f t="shared" si="16"/>
        <v>101</v>
      </c>
    </row>
    <row r="146">
      <c r="C146" s="21">
        <f>29652</f>
        <v>29652</v>
      </c>
      <c r="D146" s="21">
        <f t="shared" si="17"/>
        <v>103669</v>
      </c>
      <c r="E146" s="21">
        <f t="shared" si="16"/>
        <v>101</v>
      </c>
    </row>
    <row r="147">
      <c r="C147" s="21">
        <f>29796</f>
        <v>29796</v>
      </c>
      <c r="D147" s="21">
        <f t="shared" si="17"/>
        <v>103669</v>
      </c>
      <c r="E147" s="21">
        <f t="shared" si="16"/>
        <v>101</v>
      </c>
    </row>
    <row r="148">
      <c r="C148" s="21">
        <f>29991</f>
        <v>29991</v>
      </c>
      <c r="D148" s="21">
        <f t="shared" si="17"/>
        <v>103669</v>
      </c>
      <c r="E148" s="21">
        <f t="shared" si="16"/>
        <v>101</v>
      </c>
    </row>
    <row r="149">
      <c r="C149" s="21">
        <f>30200</f>
        <v>30200</v>
      </c>
      <c r="D149" s="21">
        <f>103663</f>
        <v>103663</v>
      </c>
      <c r="E149" s="21">
        <f t="shared" si="16"/>
        <v>101</v>
      </c>
    </row>
    <row r="150">
      <c r="C150" s="21">
        <f>30377</f>
        <v>30377</v>
      </c>
      <c r="D150" s="21">
        <f>103649</f>
        <v>103649</v>
      </c>
      <c r="E150" s="21">
        <f t="shared" si="16"/>
        <v>101</v>
      </c>
    </row>
    <row r="151">
      <c r="C151" s="21">
        <f>30592</f>
        <v>30592</v>
      </c>
      <c r="D151" s="21">
        <f>103649</f>
        <v>103649</v>
      </c>
      <c r="E151" s="21">
        <f t="shared" si="16"/>
        <v>101</v>
      </c>
    </row>
    <row r="152">
      <c r="C152" s="21">
        <f>30825</f>
        <v>30825</v>
      </c>
      <c r="D152" s="21">
        <f>103655</f>
        <v>103655</v>
      </c>
      <c r="E152" s="21">
        <f t="shared" si="16"/>
        <v>101</v>
      </c>
    </row>
    <row r="153">
      <c r="C153" s="21">
        <f>31002</f>
        <v>31002</v>
      </c>
      <c r="D153" s="21">
        <f>103661</f>
        <v>103661</v>
      </c>
      <c r="E153" s="21">
        <f t="shared" si="16"/>
        <v>101</v>
      </c>
    </row>
    <row r="154">
      <c r="C154" s="21">
        <f>31195</f>
        <v>31195</v>
      </c>
      <c r="D154" s="21">
        <f>103657</f>
        <v>103657</v>
      </c>
      <c r="E154" s="21">
        <f t="shared" si="16"/>
        <v>101</v>
      </c>
    </row>
    <row r="155">
      <c r="C155" s="21">
        <f>31411</f>
        <v>31411</v>
      </c>
      <c r="D155" s="21">
        <f>103667</f>
        <v>103667</v>
      </c>
      <c r="E155" s="21">
        <f t="shared" si="16"/>
        <v>101</v>
      </c>
    </row>
    <row r="156">
      <c r="C156" s="21">
        <f>31590</f>
        <v>31590</v>
      </c>
      <c r="D156" s="21">
        <f>103673</f>
        <v>103673</v>
      </c>
      <c r="E156" s="21">
        <f t="shared" si="16"/>
        <v>101</v>
      </c>
    </row>
    <row r="157">
      <c r="C157" s="21">
        <f>31782</f>
        <v>31782</v>
      </c>
      <c r="D157" s="21">
        <f>103675</f>
        <v>103675</v>
      </c>
      <c r="E157" s="21">
        <f t="shared" si="16"/>
        <v>101</v>
      </c>
    </row>
    <row r="158">
      <c r="C158" s="21">
        <f>31937</f>
        <v>31937</v>
      </c>
      <c r="D158" s="21">
        <f>103675</f>
        <v>103675</v>
      </c>
      <c r="E158" s="21">
        <f t="shared" si="16"/>
        <v>101</v>
      </c>
    </row>
    <row r="159">
      <c r="C159" s="21">
        <f>32134</f>
        <v>32134</v>
      </c>
      <c r="D159" s="21">
        <f>103675</f>
        <v>103675</v>
      </c>
      <c r="E159" s="21">
        <f t="shared" si="16"/>
        <v>101</v>
      </c>
    </row>
    <row r="160">
      <c r="C160" s="21">
        <f>32334</f>
        <v>32334</v>
      </c>
      <c r="D160" s="21">
        <f>103675</f>
        <v>103675</v>
      </c>
      <c r="E160" s="21">
        <f t="shared" si="16"/>
        <v>101</v>
      </c>
    </row>
    <row r="161">
      <c r="C161" s="21">
        <f>32514</f>
        <v>32514</v>
      </c>
      <c r="D161" s="21">
        <f>103699</f>
        <v>103699</v>
      </c>
      <c r="E161" s="21">
        <f t="shared" si="16"/>
        <v>101</v>
      </c>
    </row>
    <row r="162">
      <c r="C162" s="21">
        <f>32737</f>
        <v>32737</v>
      </c>
      <c r="D162" s="21">
        <f>72565</f>
        <v>72565</v>
      </c>
      <c r="E162" s="21">
        <f>70</f>
        <v>70</v>
      </c>
    </row>
    <row r="163">
      <c r="C163" s="21">
        <f>32958</f>
        <v>32958</v>
      </c>
      <c r="D163" s="21">
        <f>72565</f>
        <v>72565</v>
      </c>
      <c r="E163" s="21">
        <f>70</f>
        <v>70</v>
      </c>
    </row>
    <row r="164">
      <c r="C164" s="21">
        <f>33161</f>
        <v>33161</v>
      </c>
      <c r="D164" s="21">
        <f>88173</f>
        <v>88173</v>
      </c>
      <c r="E164" s="21">
        <f>86</f>
        <v>86</v>
      </c>
    </row>
    <row r="165">
      <c r="C165" s="21">
        <f>33355</f>
        <v>33355</v>
      </c>
      <c r="D165" s="21">
        <f>88133</f>
        <v>88133</v>
      </c>
      <c r="E165" s="21">
        <f>86</f>
        <v>86</v>
      </c>
    </row>
    <row r="166">
      <c r="C166" s="21">
        <f>33557</f>
        <v>33557</v>
      </c>
      <c r="D166" s="21">
        <f>88133</f>
        <v>88133</v>
      </c>
      <c r="E166" s="21">
        <f>86</f>
        <v>86</v>
      </c>
    </row>
    <row r="167">
      <c r="C167" s="21">
        <f>33735</f>
        <v>33735</v>
      </c>
      <c r="D167" s="21">
        <f t="shared" ref="D167:D174" si="18">103693</f>
        <v>103693</v>
      </c>
      <c r="E167" s="21">
        <f t="shared" ref="E167:E177" si="19">101</f>
        <v>101</v>
      </c>
    </row>
    <row r="168">
      <c r="C168" s="21">
        <f>33933</f>
        <v>33933</v>
      </c>
      <c r="D168" s="21">
        <f t="shared" si="18"/>
        <v>103693</v>
      </c>
      <c r="E168" s="21">
        <f t="shared" si="19"/>
        <v>101</v>
      </c>
    </row>
    <row r="169">
      <c r="C169" s="21">
        <f>34140</f>
        <v>34140</v>
      </c>
      <c r="D169" s="21">
        <f t="shared" si="18"/>
        <v>103693</v>
      </c>
      <c r="E169" s="21">
        <f t="shared" si="19"/>
        <v>101</v>
      </c>
    </row>
    <row r="170">
      <c r="C170" s="21">
        <f>34340</f>
        <v>34340</v>
      </c>
      <c r="D170" s="21">
        <f t="shared" si="18"/>
        <v>103693</v>
      </c>
      <c r="E170" s="21">
        <f t="shared" si="19"/>
        <v>101</v>
      </c>
    </row>
    <row r="171">
      <c r="C171" s="21">
        <f>34522</f>
        <v>34522</v>
      </c>
      <c r="D171" s="21">
        <f t="shared" si="18"/>
        <v>103693</v>
      </c>
      <c r="E171" s="21">
        <f t="shared" si="19"/>
        <v>101</v>
      </c>
    </row>
    <row r="172">
      <c r="C172" s="21">
        <f>34715</f>
        <v>34715</v>
      </c>
      <c r="D172" s="21">
        <f t="shared" si="18"/>
        <v>103693</v>
      </c>
      <c r="E172" s="21">
        <f t="shared" si="19"/>
        <v>101</v>
      </c>
    </row>
    <row r="173">
      <c r="C173" s="21">
        <f>34871</f>
        <v>34871</v>
      </c>
      <c r="D173" s="21">
        <f t="shared" si="18"/>
        <v>103693</v>
      </c>
      <c r="E173" s="21">
        <f t="shared" si="19"/>
        <v>101</v>
      </c>
    </row>
    <row r="174">
      <c r="C174" s="21">
        <f>35045</f>
        <v>35045</v>
      </c>
      <c r="D174" s="21">
        <f t="shared" si="18"/>
        <v>103693</v>
      </c>
      <c r="E174" s="21">
        <f t="shared" si="19"/>
        <v>101</v>
      </c>
    </row>
    <row r="175">
      <c r="C175" s="21">
        <f>35254</f>
        <v>35254</v>
      </c>
      <c r="D175" s="21">
        <f>103673</f>
        <v>103673</v>
      </c>
      <c r="E175" s="21">
        <f t="shared" si="19"/>
        <v>101</v>
      </c>
    </row>
    <row r="176">
      <c r="C176" s="21">
        <f>35420</f>
        <v>35420</v>
      </c>
      <c r="D176" s="21">
        <f>103673</f>
        <v>103673</v>
      </c>
      <c r="E176" s="21">
        <f t="shared" si="19"/>
        <v>101</v>
      </c>
    </row>
    <row r="177">
      <c r="C177" s="21">
        <f>35554</f>
        <v>35554</v>
      </c>
      <c r="D177" s="21">
        <f>103673</f>
        <v>103673</v>
      </c>
      <c r="E177" s="21">
        <f t="shared" si="19"/>
        <v>101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2016-01-04T18:00:26Z</dcterms:created>
  <dcterms:modified xsi:type="dcterms:W3CDTF">2015-10-26T21:02:39Z</dcterms:modified>
  <cp:lastPrinted>2016-01-04T18:00:26Z</cp:lastPrinted>
</cp:coreProperties>
</file>