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2" sheetId="1" r:id="rId1"/>
    <sheet name="Grafiek" sheetId="2" r:id="rId2"/>
    <sheet name="Sheet1" sheetId="3" r:id="rId3"/>
  </sheets>
  <definedNames/>
  <calcPr calcId="114210"/>
</workbook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<sst xmlns="http://schemas.openxmlformats.org/spreadsheetml/2006/main" count="9" uniqueCount="9">
  <si>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</si>
  <si>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</si>
  <si>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</si>
  <si>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</si>
  <si>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125(268x)</t>
  </si>
  <si>
    <t>AVERAGE: 194(174x)</t>
  </si>
  <si>
    <t>begin avg</t>
  </si>
  <si>
    <t>max</t>
  </si>
  <si>
    <t>end avg</t>
  </si>
  <si>
    <t>#NAME?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</si>
</sst>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Sheet1!$A$2:$A$135</c:f>
              <c:numCache/>
            </c:numRef>
          </c:cat>
          <c:val>
            <c:numRef>
              <c:f>Sheet1!$B$2:$B$135</c:f>
              <c:numCache/>
            </c:numRef>
          </c:val>
          <c:smooth val="0"/>
        </c:ser>
        <c:marker val="1"/>
        <c:axId val="1163088324"/>
        <c:axId val="696739588"/>
      </c:lineChart>
      <c:catAx>
        <c:axId val="11630883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96739588"/>
        <c:crosses val="autoZero"/>
        <c:auto val="1"/>
        <c:tickLblSkip val="1"/>
        <c:tickMarkSkip val="1"/>
      </c:catAx>
      <c:valAx>
        <c:axId val="69673958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630883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Sheet1!$C$2:$C$175</c:f>
              <c:numCache/>
            </c:numRef>
          </c:cat>
          <c:val>
            <c:numRef>
              <c:f>Sheet1!$E$2:$E$175</c:f>
              <c:numCache/>
            </c:numRef>
          </c:val>
          <c:smooth val="0"/>
        </c:ser>
        <c:marker val="1"/>
        <c:axId val="1209451152"/>
        <c:axId val="1228963996"/>
      </c:lineChart>
      <c:catAx>
        <c:axId val="120945115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28963996"/>
        <c:crosses val="autoZero"/>
        <c:auto val="1"/>
        <c:tickLblSkip val="1"/>
        <c:tickMarkSkip val="1"/>
      </c:catAx>
      <c:valAx>
        <c:axId val="122896399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09451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Sheet1!$A$2:$A$269</c:f>
              <c:numCache/>
            </c:numRef>
          </c:cat>
          <c:val>
            <c:numRef>
              <c:f>Sheet1!$B$2:$B$269</c:f>
              <c:numCache/>
            </c:numRef>
          </c:val>
          <c:smooth val="0"/>
        </c:ser>
        <c:marker val="1"/>
        <c:axId val="373437697"/>
        <c:axId val="82825098"/>
      </c:lineChart>
      <c:catAx>
        <c:axId val="37343769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2825098"/>
        <c:crosses val="autoZero"/>
        <c:auto val="1"/>
        <c:lblOffset val="100"/>
        <c:tickLblSkip val="1"/>
        <c:tickMarkSkip val="1"/>
        <c:noMultiLvlLbl val="0"/>
      </c:catAx>
      <c:valAx>
        <c:axId val="8282509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7343769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Sheet1!$C$2:$C$175</c:f>
              <c:numCache/>
            </c:numRef>
          </c:cat>
          <c:val>
            <c:numRef>
              <c:f>Sheet1!$E$2:$E$175</c:f>
              <c:numCache/>
            </c:numRef>
          </c:val>
          <c:smooth val="0"/>
        </c:ser>
        <c:marker val="1"/>
        <c:axId val="2048102341"/>
        <c:axId val="932885627"/>
      </c:lineChart>
      <c:catAx>
        <c:axId val="204810234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32885627"/>
        <c:crosses val="autoZero"/>
        <c:auto val="1"/>
        <c:lblOffset val="100"/>
        <c:tickLblSkip val="1"/>
        <c:tickMarkSkip val="1"/>
        <c:noMultiLvlLbl val="0"/>
      </c:catAx>
      <c:valAx>
        <c:axId val="9328856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4810234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Relationship Id="rId2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abSelected="1"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/>
  <dimension ref="A1:K270"/>
  <sheetViews>
    <sheetView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1605</f>
        <v>1605</v>
      </c>
      <c r="B2" s="21">
        <f>9</f>
        <v>9</v>
      </c>
      <c r="C2" s="21">
        <f>1513</f>
        <v>1513</v>
      </c>
      <c r="D2" s="21">
        <f>3793</f>
        <v>3793</v>
      </c>
      <c r="E2" s="21">
        <f>3</f>
        <v>3</v>
      </c>
      <c r="G2" s="21">
        <f>125</f>
        <v>125</v>
      </c>
    </row>
    <row r="3">
      <c r="A3" s="21">
        <f>1857</f>
        <v>1857</v>
      </c>
      <c r="B3" s="21">
        <f>25</f>
        <v>25</v>
      </c>
      <c r="C3" s="21">
        <f>1665</f>
        <v>1665</v>
      </c>
      <c r="D3" s="21">
        <f>9174</f>
        <v>9174</v>
      </c>
      <c r="E3" s="21">
        <f>8</f>
        <v>8</v>
      </c>
    </row>
    <row r="4">
      <c r="A4" s="21">
        <f>2131</f>
        <v>2131</v>
      </c>
      <c r="B4" s="21">
        <f>18</f>
        <v>18</v>
      </c>
      <c r="C4" s="21">
        <f>1797</f>
        <v>1797</v>
      </c>
      <c r="D4" s="21">
        <f>16445</f>
        <v>16445</v>
      </c>
      <c r="E4" s="21">
        <f>16</f>
        <v>16</v>
      </c>
      <c r="G4" s="21" t="s">
        <v>5</v>
      </c>
    </row>
    <row r="5">
      <c r="A5" s="21">
        <f>2356</f>
        <v>2356</v>
      </c>
      <c r="B5" s="21">
        <f>3</f>
        <v>3</v>
      </c>
      <c r="C5" s="21">
        <f>1973</f>
        <v>1973</v>
      </c>
      <c r="D5" s="21">
        <f>54681</f>
        <v>54681</v>
      </c>
      <c r="E5" s="21">
        <f>53</f>
        <v>53</v>
      </c>
      <c r="G5" s="21">
        <f>194</f>
        <v>194</v>
      </c>
    </row>
    <row r="6">
      <c r="A6" s="21">
        <f>2602</f>
        <v>2602</v>
      </c>
      <c r="B6" s="21">
        <f>0</f>
        <v>0</v>
      </c>
      <c r="C6" s="21">
        <f>2169</f>
        <v>2169</v>
      </c>
      <c r="D6" s="21">
        <f>57533</f>
        <v>57533</v>
      </c>
      <c r="E6" s="21">
        <f>56</f>
        <v>56</v>
      </c>
    </row>
    <row r="7">
      <c r="A7" s="21">
        <f>2805</f>
        <v>2805</v>
      </c>
      <c r="B7" s="21">
        <f>3</f>
        <v>3</v>
      </c>
      <c r="C7" s="21">
        <f>2346</f>
        <v>2346</v>
      </c>
      <c r="D7" s="21">
        <f>75897</f>
        <v>75897</v>
      </c>
      <c r="E7" s="21">
        <f>74</f>
        <v>74</v>
      </c>
    </row>
    <row r="8">
      <c r="A8" s="21">
        <f>3011</f>
        <v>3011</v>
      </c>
      <c r="B8" s="21">
        <f>0</f>
        <v>0</v>
      </c>
      <c r="C8" s="21">
        <f>2514</f>
        <v>2514</v>
      </c>
      <c r="D8" s="21">
        <f>76126</f>
        <v>76126</v>
      </c>
      <c r="E8" s="21">
        <f>74</f>
        <v>74</v>
      </c>
    </row>
    <row r="9">
      <c r="A9" s="21">
        <f>3269</f>
        <v>3269</v>
      </c>
      <c r="B9" s="21">
        <f>0</f>
        <v>0</v>
      </c>
      <c r="C9" s="21">
        <f>2732</f>
        <v>2732</v>
      </c>
      <c r="D9" s="21">
        <f>76158</f>
        <v>76158</v>
      </c>
      <c r="E9" s="21">
        <f>74</f>
        <v>74</v>
      </c>
    </row>
    <row r="10">
      <c r="A10" s="21">
        <f>3486</f>
        <v>3486</v>
      </c>
      <c r="B10" s="21">
        <f>0</f>
        <v>0</v>
      </c>
      <c r="C10" s="21">
        <f>2914</f>
        <v>2914</v>
      </c>
      <c r="D10" s="21">
        <f>91743</f>
        <v>91743</v>
      </c>
      <c r="E10" s="21">
        <f t="shared" ref="E10:E26" si="0">89</f>
        <v>89</v>
      </c>
    </row>
    <row r="11">
      <c r="A11" s="21">
        <f>3715</f>
        <v>3715</v>
      </c>
      <c r="B11" s="21">
        <f>0</f>
        <v>0</v>
      </c>
      <c r="C11" s="21">
        <f>3084</f>
        <v>3084</v>
      </c>
      <c r="D11" s="21">
        <f>91743</f>
        <v>91743</v>
      </c>
      <c r="E11" s="21">
        <f t="shared" si="0"/>
        <v>89</v>
      </c>
    </row>
    <row r="12">
      <c r="A12" s="21">
        <f>3953</f>
        <v>3953</v>
      </c>
      <c r="B12" s="21">
        <f>0</f>
        <v>0</v>
      </c>
      <c r="C12" s="21">
        <f>3225</f>
        <v>3225</v>
      </c>
      <c r="D12" s="21">
        <f>91743</f>
        <v>91743</v>
      </c>
      <c r="E12" s="21">
        <f t="shared" si="0"/>
        <v>89</v>
      </c>
      <c r="H12" s="21" t="s">
        <v>6</v>
      </c>
      <c r="I12" s="21" t="s">
        <v>7</v>
      </c>
      <c r="J12" s="21" t="s">
        <v>8</v>
      </c>
    </row>
    <row r="13">
      <c r="A13" s="21">
        <f>4211</f>
        <v>4211</v>
      </c>
      <c r="B13" s="21">
        <f>0</f>
        <v>0</v>
      </c>
      <c r="C13" s="21">
        <f>3423</f>
        <v>3423</v>
      </c>
      <c r="D13" s="21">
        <f>91718</f>
        <v>91718</v>
      </c>
      <c r="E13" s="21">
        <f t="shared" si="0"/>
        <v>89</v>
      </c>
      <c r="H13" s="21">
        <v>89.14</v>
      </c>
      <c r="I13" s="21">
        <f>MAX(E2:E503)</f>
        <v>128</v>
      </c>
      <c r="J13" s="21">
        <v>102</v>
      </c>
    </row>
    <row r="14">
      <c r="A14" s="21">
        <f>4463</f>
        <v>4463</v>
      </c>
      <c r="B14" s="21">
        <f>0</f>
        <v>0</v>
      </c>
      <c r="C14" s="21">
        <f>3606</f>
        <v>3606</v>
      </c>
      <c r="D14" s="21">
        <f>91718</f>
        <v>91718</v>
      </c>
      <c r="E14" s="21">
        <f t="shared" si="0"/>
        <v>89</v>
      </c>
    </row>
    <row r="15">
      <c r="A15" s="21">
        <f>4853</f>
        <v>4853</v>
      </c>
      <c r="B15" s="21">
        <f>2</f>
        <v>2</v>
      </c>
      <c r="C15" s="21">
        <f>3808</f>
        <v>3808</v>
      </c>
      <c r="D15" s="21">
        <f>91717</f>
        <v>91717</v>
      </c>
      <c r="E15" s="21">
        <f t="shared" si="0"/>
        <v>89</v>
      </c>
    </row>
    <row r="16">
      <c r="A16" s="21">
        <f>5172</f>
        <v>5172</v>
      </c>
      <c r="B16" s="21">
        <f>0</f>
        <v>0</v>
      </c>
      <c r="C16" s="21">
        <f>3973</f>
        <v>3973</v>
      </c>
      <c r="D16" s="21">
        <f>91722</f>
        <v>91722</v>
      </c>
      <c r="E16" s="21">
        <f t="shared" si="0"/>
        <v>89</v>
      </c>
    </row>
    <row r="17">
      <c r="A17" s="21">
        <f>5521</f>
        <v>5521</v>
      </c>
      <c r="B17" s="21">
        <f>0</f>
        <v>0</v>
      </c>
      <c r="C17" s="21">
        <f>4147</f>
        <v>4147</v>
      </c>
      <c r="D17" s="21">
        <f>91722</f>
        <v>91722</v>
      </c>
      <c r="E17" s="21">
        <f t="shared" si="0"/>
        <v>89</v>
      </c>
    </row>
    <row r="18">
      <c r="A18" s="21">
        <f>5775</f>
        <v>5775</v>
      </c>
      <c r="B18" s="21">
        <f>2</f>
        <v>2</v>
      </c>
      <c r="C18" s="21">
        <f>4334</f>
        <v>4334</v>
      </c>
      <c r="D18" s="21">
        <f>91724</f>
        <v>91724</v>
      </c>
      <c r="E18" s="21">
        <f t="shared" si="0"/>
        <v>89</v>
      </c>
    </row>
    <row r="19">
      <c r="A19" s="21">
        <f>6073</f>
        <v>6073</v>
      </c>
      <c r="B19" s="21">
        <f>4</f>
        <v>4</v>
      </c>
      <c r="C19" s="21">
        <f>4558</f>
        <v>4558</v>
      </c>
      <c r="D19" s="21">
        <f>91724</f>
        <v>91724</v>
      </c>
      <c r="E19" s="21">
        <f t="shared" si="0"/>
        <v>89</v>
      </c>
    </row>
    <row r="20">
      <c r="A20" s="21">
        <f>6271</f>
        <v>6271</v>
      </c>
      <c r="B20" s="21">
        <f>18</f>
        <v>18</v>
      </c>
      <c r="C20" s="21">
        <f>4757</f>
        <v>4757</v>
      </c>
      <c r="D20" s="21">
        <f>91724</f>
        <v>91724</v>
      </c>
      <c r="E20" s="21">
        <f t="shared" si="0"/>
        <v>89</v>
      </c>
    </row>
    <row r="21">
      <c r="A21" s="21">
        <f>6538</f>
        <v>6538</v>
      </c>
      <c r="B21" s="21">
        <f>20</f>
        <v>20</v>
      </c>
      <c r="C21" s="21">
        <f>5025</f>
        <v>5025</v>
      </c>
      <c r="D21" s="21">
        <f>91724</f>
        <v>91724</v>
      </c>
      <c r="E21" s="21">
        <f t="shared" si="0"/>
        <v>89</v>
      </c>
    </row>
    <row r="22">
      <c r="A22" s="21">
        <f>6764</f>
        <v>6764</v>
      </c>
      <c r="B22" s="21">
        <f>0</f>
        <v>0</v>
      </c>
      <c r="C22" s="21">
        <f>5252</f>
        <v>5252</v>
      </c>
      <c r="D22" s="21">
        <f>91724</f>
        <v>91724</v>
      </c>
      <c r="E22" s="21">
        <f t="shared" si="0"/>
        <v>89</v>
      </c>
    </row>
    <row r="23">
      <c r="A23" s="21">
        <f>7046</f>
        <v>7046</v>
      </c>
      <c r="B23" s="21">
        <f>0</f>
        <v>0</v>
      </c>
      <c r="C23" s="21">
        <f>5438</f>
        <v>5438</v>
      </c>
      <c r="D23" s="21">
        <f>91724</f>
        <v>91724</v>
      </c>
      <c r="E23" s="21">
        <f t="shared" si="0"/>
        <v>89</v>
      </c>
    </row>
    <row r="24">
      <c r="A24" s="21">
        <f>7282</f>
        <v>7282</v>
      </c>
      <c r="B24" s="21">
        <f>0</f>
        <v>0</v>
      </c>
      <c r="C24" s="21">
        <f>5672</f>
        <v>5672</v>
      </c>
      <c r="D24" s="21">
        <f>91724</f>
        <v>91724</v>
      </c>
      <c r="E24" s="21">
        <f t="shared" si="0"/>
        <v>89</v>
      </c>
    </row>
    <row r="25">
      <c r="A25" s="21">
        <f>7505</f>
        <v>7505</v>
      </c>
      <c r="B25" s="21">
        <f>0</f>
        <v>0</v>
      </c>
      <c r="C25" s="21">
        <f>5870</f>
        <v>5870</v>
      </c>
      <c r="D25" s="21">
        <f>91738</f>
        <v>91738</v>
      </c>
      <c r="E25" s="21">
        <f t="shared" si="0"/>
        <v>89</v>
      </c>
    </row>
    <row r="26">
      <c r="A26" s="21">
        <f>7752</f>
        <v>7752</v>
      </c>
      <c r="B26" s="21">
        <f>6</f>
        <v>6</v>
      </c>
      <c r="C26" s="21">
        <f>6027</f>
        <v>6027</v>
      </c>
      <c r="D26" s="21">
        <f>91788</f>
        <v>91788</v>
      </c>
      <c r="E26" s="21">
        <f t="shared" si="0"/>
        <v>89</v>
      </c>
    </row>
    <row r="27">
      <c r="A27" s="21">
        <f>8054</f>
        <v>8054</v>
      </c>
      <c r="B27" s="21">
        <f>0</f>
        <v>0</v>
      </c>
      <c r="C27" s="21">
        <f>6177</f>
        <v>6177</v>
      </c>
      <c r="D27" s="21">
        <f>93185</f>
        <v>93185</v>
      </c>
      <c r="E27" s="21">
        <f>91</f>
        <v>91</v>
      </c>
    </row>
    <row r="28">
      <c r="A28" s="21">
        <f>8312</f>
        <v>8312</v>
      </c>
      <c r="B28" s="21">
        <f>0</f>
        <v>0</v>
      </c>
      <c r="C28" s="21">
        <f>6326</f>
        <v>6326</v>
      </c>
      <c r="D28" s="21">
        <f>93612</f>
        <v>93612</v>
      </c>
      <c r="E28" s="21">
        <f>91</f>
        <v>91</v>
      </c>
    </row>
    <row r="29">
      <c r="A29" s="21">
        <f>8582</f>
        <v>8582</v>
      </c>
      <c r="B29" s="21">
        <f>0</f>
        <v>0</v>
      </c>
      <c r="C29" s="21">
        <f>6460</f>
        <v>6460</v>
      </c>
      <c r="D29" s="21">
        <f>95039</f>
        <v>95039</v>
      </c>
      <c r="E29" s="21">
        <f>92</f>
        <v>92</v>
      </c>
    </row>
    <row r="30">
      <c r="A30" s="21">
        <f>8834</f>
        <v>8834</v>
      </c>
      <c r="B30" s="21">
        <f>0</f>
        <v>0</v>
      </c>
      <c r="C30" s="21">
        <f>6660</f>
        <v>6660</v>
      </c>
      <c r="D30" s="21">
        <f>131282</f>
        <v>131282</v>
      </c>
      <c r="E30" s="21">
        <f>128</f>
        <v>128</v>
      </c>
    </row>
    <row r="31">
      <c r="A31" s="21">
        <f>9081</f>
        <v>9081</v>
      </c>
      <c r="B31" s="21">
        <f>0</f>
        <v>0</v>
      </c>
      <c r="C31" s="21">
        <f>6857</f>
        <v>6857</v>
      </c>
      <c r="D31" s="21">
        <f>86979</f>
        <v>86979</v>
      </c>
      <c r="E31" s="21">
        <f>84</f>
        <v>84</v>
      </c>
    </row>
    <row r="32">
      <c r="A32" s="21">
        <f>9336</f>
        <v>9336</v>
      </c>
      <c r="B32" s="21">
        <f>16</f>
        <v>16</v>
      </c>
      <c r="C32" s="21">
        <f>7057</f>
        <v>7057</v>
      </c>
      <c r="D32" s="21">
        <f>86979</f>
        <v>86979</v>
      </c>
      <c r="E32" s="21">
        <f>84</f>
        <v>84</v>
      </c>
    </row>
    <row r="33">
      <c r="A33" s="21">
        <f>9628</f>
        <v>9628</v>
      </c>
      <c r="B33" s="21">
        <f t="shared" ref="B33:B54" si="1">0</f>
        <v>0</v>
      </c>
      <c r="C33" s="21">
        <f>7215</f>
        <v>7215</v>
      </c>
      <c r="D33" s="21">
        <f>102559</f>
        <v>102559</v>
      </c>
      <c r="E33" s="21">
        <f t="shared" ref="E33:E42" si="2">100</f>
        <v>100</v>
      </c>
    </row>
    <row r="34">
      <c r="A34" s="21">
        <f>9889</f>
        <v>9889</v>
      </c>
      <c r="B34" s="21">
        <f t="shared" si="1"/>
        <v>0</v>
      </c>
      <c r="C34" s="21">
        <f>7408</f>
        <v>7408</v>
      </c>
      <c r="D34" s="21">
        <f>102559</f>
        <v>102559</v>
      </c>
      <c r="E34" s="21">
        <f t="shared" si="2"/>
        <v>100</v>
      </c>
    </row>
    <row r="35">
      <c r="A35" s="21">
        <f>10108</f>
        <v>10108</v>
      </c>
      <c r="B35" s="21">
        <f t="shared" si="1"/>
        <v>0</v>
      </c>
      <c r="C35" s="21">
        <f>7622</f>
        <v>7622</v>
      </c>
      <c r="D35" s="21">
        <f>102559</f>
        <v>102559</v>
      </c>
      <c r="E35" s="21">
        <f t="shared" si="2"/>
        <v>100</v>
      </c>
    </row>
    <row r="36">
      <c r="A36" s="21">
        <f>10338</f>
        <v>10338</v>
      </c>
      <c r="B36" s="21">
        <f t="shared" si="1"/>
        <v>0</v>
      </c>
      <c r="C36" s="21">
        <f>7822</f>
        <v>7822</v>
      </c>
      <c r="D36" s="21">
        <f>102781</f>
        <v>102781</v>
      </c>
      <c r="E36" s="21">
        <f t="shared" si="2"/>
        <v>100</v>
      </c>
    </row>
    <row r="37">
      <c r="A37" s="21">
        <f>10574</f>
        <v>10574</v>
      </c>
      <c r="B37" s="21">
        <f t="shared" si="1"/>
        <v>0</v>
      </c>
      <c r="C37" s="21">
        <f>7999</f>
        <v>7999</v>
      </c>
      <c r="D37" s="21">
        <f>103117</f>
        <v>103117</v>
      </c>
      <c r="E37" s="21">
        <f t="shared" si="2"/>
        <v>100</v>
      </c>
    </row>
    <row r="38">
      <c r="A38" s="21">
        <f>10822</f>
        <v>10822</v>
      </c>
      <c r="B38" s="21">
        <f t="shared" si="1"/>
        <v>0</v>
      </c>
      <c r="C38" s="21">
        <f>8202</f>
        <v>8202</v>
      </c>
      <c r="D38" s="21">
        <f>103207</f>
        <v>103207</v>
      </c>
      <c r="E38" s="21">
        <f t="shared" si="2"/>
        <v>100</v>
      </c>
    </row>
    <row r="39">
      <c r="A39" s="21">
        <f>11047</f>
        <v>11047</v>
      </c>
      <c r="B39" s="21">
        <f t="shared" si="1"/>
        <v>0</v>
      </c>
      <c r="C39" s="21">
        <f>8397</f>
        <v>8397</v>
      </c>
      <c r="D39" s="21">
        <f>103207</f>
        <v>103207</v>
      </c>
      <c r="E39" s="21">
        <f t="shared" si="2"/>
        <v>100</v>
      </c>
    </row>
    <row r="40">
      <c r="A40" s="21">
        <f>11330</f>
        <v>11330</v>
      </c>
      <c r="B40" s="21">
        <f t="shared" si="1"/>
        <v>0</v>
      </c>
      <c r="C40" s="21">
        <f>8581</f>
        <v>8581</v>
      </c>
      <c r="D40" s="21">
        <f>103207</f>
        <v>103207</v>
      </c>
      <c r="E40" s="21">
        <f t="shared" si="2"/>
        <v>100</v>
      </c>
    </row>
    <row r="41">
      <c r="A41" s="21">
        <f>11569</f>
        <v>11569</v>
      </c>
      <c r="B41" s="21">
        <f t="shared" si="1"/>
        <v>0</v>
      </c>
      <c r="C41" s="21">
        <f>8762</f>
        <v>8762</v>
      </c>
      <c r="D41" s="21">
        <f>103207</f>
        <v>103207</v>
      </c>
      <c r="E41" s="21">
        <f t="shared" si="2"/>
        <v>100</v>
      </c>
    </row>
    <row r="42">
      <c r="A42" s="21">
        <f>11816</f>
        <v>11816</v>
      </c>
      <c r="B42" s="21">
        <f t="shared" si="1"/>
        <v>0</v>
      </c>
      <c r="C42" s="21">
        <f>8975</f>
        <v>8975</v>
      </c>
      <c r="D42" s="21">
        <f>103207</f>
        <v>103207</v>
      </c>
      <c r="E42" s="21">
        <f t="shared" si="2"/>
        <v>100</v>
      </c>
    </row>
    <row r="43">
      <c r="A43" s="21">
        <f>12051</f>
        <v>12051</v>
      </c>
      <c r="B43" s="21">
        <f t="shared" si="1"/>
        <v>0</v>
      </c>
      <c r="C43" s="21">
        <f>9211</f>
        <v>9211</v>
      </c>
      <c r="D43" s="21">
        <f>103578</f>
        <v>103578</v>
      </c>
      <c r="E43" s="21">
        <f>101</f>
        <v>101</v>
      </c>
    </row>
    <row r="44">
      <c r="A44" s="21">
        <f>12342</f>
        <v>12342</v>
      </c>
      <c r="B44" s="21">
        <f t="shared" si="1"/>
        <v>0</v>
      </c>
      <c r="C44" s="21">
        <f>9416</f>
        <v>9416</v>
      </c>
      <c r="D44" s="21">
        <f>87793</f>
        <v>87793</v>
      </c>
      <c r="E44" s="21">
        <f t="shared" ref="E44:E57" si="3">85</f>
        <v>85</v>
      </c>
    </row>
    <row r="45">
      <c r="A45" s="21">
        <f>12611</f>
        <v>12611</v>
      </c>
      <c r="B45" s="21">
        <f t="shared" si="1"/>
        <v>0</v>
      </c>
      <c r="C45" s="21">
        <f>9557</f>
        <v>9557</v>
      </c>
      <c r="D45" s="21">
        <f>87793</f>
        <v>87793</v>
      </c>
      <c r="E45" s="21">
        <f t="shared" si="3"/>
        <v>85</v>
      </c>
    </row>
    <row r="46">
      <c r="A46" s="21">
        <f>12833</f>
        <v>12833</v>
      </c>
      <c r="B46" s="21">
        <f t="shared" si="1"/>
        <v>0</v>
      </c>
      <c r="C46" s="21">
        <f>9778</f>
        <v>9778</v>
      </c>
      <c r="D46" s="21">
        <f>87793</f>
        <v>87793</v>
      </c>
      <c r="E46" s="21">
        <f t="shared" si="3"/>
        <v>85</v>
      </c>
    </row>
    <row r="47">
      <c r="A47" s="21">
        <f>13092</f>
        <v>13092</v>
      </c>
      <c r="B47" s="21">
        <f t="shared" si="1"/>
        <v>0</v>
      </c>
      <c r="C47" s="21">
        <f>10000</f>
        <v>10000</v>
      </c>
      <c r="D47" s="21">
        <f t="shared" ref="D47:D55" si="4">87801</f>
        <v>87801</v>
      </c>
      <c r="E47" s="21">
        <f t="shared" si="3"/>
        <v>85</v>
      </c>
    </row>
    <row r="48">
      <c r="A48" s="21">
        <f>13337</f>
        <v>13337</v>
      </c>
      <c r="B48" s="21">
        <f t="shared" si="1"/>
        <v>0</v>
      </c>
      <c r="C48" s="21">
        <f>10214</f>
        <v>10214</v>
      </c>
      <c r="D48" s="21">
        <f t="shared" si="4"/>
        <v>87801</v>
      </c>
      <c r="E48" s="21">
        <f t="shared" si="3"/>
        <v>85</v>
      </c>
    </row>
    <row r="49">
      <c r="A49" s="21">
        <f>13574</f>
        <v>13574</v>
      </c>
      <c r="B49" s="21">
        <f t="shared" si="1"/>
        <v>0</v>
      </c>
      <c r="C49" s="21">
        <f>10415</f>
        <v>10415</v>
      </c>
      <c r="D49" s="21">
        <f t="shared" si="4"/>
        <v>87801</v>
      </c>
      <c r="E49" s="21">
        <f t="shared" si="3"/>
        <v>85</v>
      </c>
    </row>
    <row r="50">
      <c r="A50" s="21">
        <f>13855</f>
        <v>13855</v>
      </c>
      <c r="B50" s="21">
        <f t="shared" si="1"/>
        <v>0</v>
      </c>
      <c r="C50" s="21">
        <f>10584</f>
        <v>10584</v>
      </c>
      <c r="D50" s="21">
        <f t="shared" si="4"/>
        <v>87801</v>
      </c>
      <c r="E50" s="21">
        <f t="shared" si="3"/>
        <v>85</v>
      </c>
    </row>
    <row r="51">
      <c r="A51" s="21">
        <f>14148</f>
        <v>14148</v>
      </c>
      <c r="B51" s="21">
        <f t="shared" si="1"/>
        <v>0</v>
      </c>
      <c r="C51" s="21">
        <f>10769</f>
        <v>10769</v>
      </c>
      <c r="D51" s="21">
        <f t="shared" si="4"/>
        <v>87801</v>
      </c>
      <c r="E51" s="21">
        <f t="shared" si="3"/>
        <v>85</v>
      </c>
    </row>
    <row r="52">
      <c r="A52" s="21">
        <f>14405</f>
        <v>14405</v>
      </c>
      <c r="B52" s="21">
        <f t="shared" si="1"/>
        <v>0</v>
      </c>
      <c r="C52" s="21">
        <f>10962</f>
        <v>10962</v>
      </c>
      <c r="D52" s="21">
        <f t="shared" si="4"/>
        <v>87801</v>
      </c>
      <c r="E52" s="21">
        <f t="shared" si="3"/>
        <v>85</v>
      </c>
    </row>
    <row r="53">
      <c r="A53" s="21">
        <f>14680</f>
        <v>14680</v>
      </c>
      <c r="B53" s="21">
        <f t="shared" si="1"/>
        <v>0</v>
      </c>
      <c r="C53" s="21">
        <f>11202</f>
        <v>11202</v>
      </c>
      <c r="D53" s="21">
        <f t="shared" si="4"/>
        <v>87801</v>
      </c>
      <c r="E53" s="21">
        <f t="shared" si="3"/>
        <v>85</v>
      </c>
    </row>
    <row r="54">
      <c r="A54" s="21">
        <f>14903</f>
        <v>14903</v>
      </c>
      <c r="B54" s="21">
        <f t="shared" si="1"/>
        <v>0</v>
      </c>
      <c r="C54" s="21">
        <f>11395</f>
        <v>11395</v>
      </c>
      <c r="D54" s="21">
        <f t="shared" si="4"/>
        <v>87801</v>
      </c>
      <c r="E54" s="21">
        <f t="shared" si="3"/>
        <v>85</v>
      </c>
    </row>
    <row r="55">
      <c r="A55" s="21">
        <f>15121</f>
        <v>15121</v>
      </c>
      <c r="B55" s="21">
        <f>6</f>
        <v>6</v>
      </c>
      <c r="C55" s="21">
        <f>11552</f>
        <v>11552</v>
      </c>
      <c r="D55" s="21">
        <f t="shared" si="4"/>
        <v>87801</v>
      </c>
      <c r="E55" s="21">
        <f t="shared" si="3"/>
        <v>85</v>
      </c>
    </row>
    <row r="56">
      <c r="A56" s="21">
        <f>15378</f>
        <v>15378</v>
      </c>
      <c r="B56" s="21">
        <f>0</f>
        <v>0</v>
      </c>
      <c r="C56" s="21">
        <f>11742</f>
        <v>11742</v>
      </c>
      <c r="D56" s="21">
        <f>87858</f>
        <v>87858</v>
      </c>
      <c r="E56" s="21">
        <f t="shared" si="3"/>
        <v>85</v>
      </c>
    </row>
    <row r="57">
      <c r="A57" s="21">
        <f>15639</f>
        <v>15639</v>
      </c>
      <c r="B57" s="21">
        <f>22</f>
        <v>22</v>
      </c>
      <c r="C57" s="21">
        <f>11933</f>
        <v>11933</v>
      </c>
      <c r="D57" s="21">
        <f>87858</f>
        <v>87858</v>
      </c>
      <c r="E57" s="21">
        <f t="shared" si="3"/>
        <v>85</v>
      </c>
    </row>
    <row r="58">
      <c r="A58" s="21">
        <f>15861</f>
        <v>15861</v>
      </c>
      <c r="B58" s="21">
        <f>6</f>
        <v>6</v>
      </c>
      <c r="C58" s="21">
        <f>12141</f>
        <v>12141</v>
      </c>
      <c r="D58" s="21">
        <f>103481</f>
        <v>103481</v>
      </c>
      <c r="E58" s="21">
        <f t="shared" ref="E58:E73" si="5">101</f>
        <v>101</v>
      </c>
    </row>
    <row r="59">
      <c r="A59" s="21">
        <f>16090</f>
        <v>16090</v>
      </c>
      <c r="B59" s="21">
        <f>6</f>
        <v>6</v>
      </c>
      <c r="C59" s="21">
        <f>12331</f>
        <v>12331</v>
      </c>
      <c r="D59" s="21">
        <f t="shared" ref="D59:D73" si="6">103565</f>
        <v>103565</v>
      </c>
      <c r="E59" s="21">
        <f t="shared" si="5"/>
        <v>101</v>
      </c>
    </row>
    <row r="60">
      <c r="A60" s="21">
        <f>16334</f>
        <v>16334</v>
      </c>
      <c r="B60" s="21">
        <f>5</f>
        <v>5</v>
      </c>
      <c r="C60" s="21">
        <f>12526</f>
        <v>12526</v>
      </c>
      <c r="D60" s="21">
        <f t="shared" si="6"/>
        <v>103565</v>
      </c>
      <c r="E60" s="21">
        <f t="shared" si="5"/>
        <v>101</v>
      </c>
    </row>
    <row r="61">
      <c r="A61" s="21">
        <f>16606</f>
        <v>16606</v>
      </c>
      <c r="B61" s="21">
        <f>3</f>
        <v>3</v>
      </c>
      <c r="C61" s="21">
        <f>12715</f>
        <v>12715</v>
      </c>
      <c r="D61" s="21">
        <f t="shared" si="6"/>
        <v>103565</v>
      </c>
      <c r="E61" s="21">
        <f t="shared" si="5"/>
        <v>101</v>
      </c>
    </row>
    <row r="62">
      <c r="A62" s="21">
        <f>16863</f>
        <v>16863</v>
      </c>
      <c r="B62" s="21">
        <f>0</f>
        <v>0</v>
      </c>
      <c r="C62" s="21">
        <f>12906</f>
        <v>12906</v>
      </c>
      <c r="D62" s="21">
        <f t="shared" si="6"/>
        <v>103565</v>
      </c>
      <c r="E62" s="21">
        <f t="shared" si="5"/>
        <v>101</v>
      </c>
    </row>
    <row r="63">
      <c r="A63" s="21">
        <f>17119</f>
        <v>17119</v>
      </c>
      <c r="B63" s="21">
        <f>0</f>
        <v>0</v>
      </c>
      <c r="C63" s="21">
        <f>13045</f>
        <v>13045</v>
      </c>
      <c r="D63" s="21">
        <f t="shared" si="6"/>
        <v>103565</v>
      </c>
      <c r="E63" s="21">
        <f t="shared" si="5"/>
        <v>101</v>
      </c>
    </row>
    <row r="64">
      <c r="A64" s="21">
        <f>17345</f>
        <v>17345</v>
      </c>
      <c r="B64" s="21">
        <f>0</f>
        <v>0</v>
      </c>
      <c r="C64" s="21">
        <f>13238</f>
        <v>13238</v>
      </c>
      <c r="D64" s="21">
        <f t="shared" si="6"/>
        <v>103565</v>
      </c>
      <c r="E64" s="21">
        <f t="shared" si="5"/>
        <v>101</v>
      </c>
    </row>
    <row r="65">
      <c r="A65" s="21">
        <f>17573</f>
        <v>17573</v>
      </c>
      <c r="B65" s="21">
        <f>0</f>
        <v>0</v>
      </c>
      <c r="C65" s="21">
        <f>13441</f>
        <v>13441</v>
      </c>
      <c r="D65" s="21">
        <f t="shared" si="6"/>
        <v>103565</v>
      </c>
      <c r="E65" s="21">
        <f t="shared" si="5"/>
        <v>101</v>
      </c>
    </row>
    <row r="66">
      <c r="A66" s="21">
        <f>17803</f>
        <v>17803</v>
      </c>
      <c r="B66" s="21">
        <f>0</f>
        <v>0</v>
      </c>
      <c r="C66" s="21">
        <f>13636</f>
        <v>13636</v>
      </c>
      <c r="D66" s="21">
        <f t="shared" si="6"/>
        <v>103565</v>
      </c>
      <c r="E66" s="21">
        <f t="shared" si="5"/>
        <v>101</v>
      </c>
    </row>
    <row r="67">
      <c r="A67" s="21">
        <f>18077</f>
        <v>18077</v>
      </c>
      <c r="B67" s="21">
        <f>2</f>
        <v>2</v>
      </c>
      <c r="C67" s="21">
        <f>13832</f>
        <v>13832</v>
      </c>
      <c r="D67" s="21">
        <f t="shared" si="6"/>
        <v>103565</v>
      </c>
      <c r="E67" s="21">
        <f t="shared" si="5"/>
        <v>101</v>
      </c>
    </row>
    <row r="68">
      <c r="A68" s="21">
        <f>18398</f>
        <v>18398</v>
      </c>
      <c r="B68" s="21">
        <f>0</f>
        <v>0</v>
      </c>
      <c r="C68" s="21">
        <f>14043</f>
        <v>14043</v>
      </c>
      <c r="D68" s="21">
        <f t="shared" si="6"/>
        <v>103565</v>
      </c>
      <c r="E68" s="21">
        <f t="shared" si="5"/>
        <v>101</v>
      </c>
    </row>
    <row r="69">
      <c r="A69" s="21">
        <f>18691</f>
        <v>18691</v>
      </c>
      <c r="B69" s="21">
        <f>10</f>
        <v>10</v>
      </c>
      <c r="C69" s="21">
        <f>14258</f>
        <v>14258</v>
      </c>
      <c r="D69" s="21">
        <f t="shared" si="6"/>
        <v>103565</v>
      </c>
      <c r="E69" s="21">
        <f t="shared" si="5"/>
        <v>101</v>
      </c>
    </row>
    <row r="70">
      <c r="A70" s="21">
        <f>18905</f>
        <v>18905</v>
      </c>
      <c r="B70" s="21">
        <f t="shared" ref="B70:B78" si="7">0</f>
        <v>0</v>
      </c>
      <c r="C70" s="21">
        <f>14468</f>
        <v>14468</v>
      </c>
      <c r="D70" s="21">
        <f t="shared" si="6"/>
        <v>103565</v>
      </c>
      <c r="E70" s="21">
        <f t="shared" si="5"/>
        <v>101</v>
      </c>
    </row>
    <row r="71">
      <c r="A71" s="21">
        <f>19115</f>
        <v>19115</v>
      </c>
      <c r="B71" s="21">
        <f t="shared" si="7"/>
        <v>0</v>
      </c>
      <c r="C71" s="21">
        <f>14618</f>
        <v>14618</v>
      </c>
      <c r="D71" s="21">
        <f t="shared" si="6"/>
        <v>103565</v>
      </c>
      <c r="E71" s="21">
        <f t="shared" si="5"/>
        <v>101</v>
      </c>
    </row>
    <row r="72">
      <c r="A72" s="21">
        <f>19344</f>
        <v>19344</v>
      </c>
      <c r="B72" s="21">
        <f t="shared" si="7"/>
        <v>0</v>
      </c>
      <c r="C72" s="21">
        <f>14800</f>
        <v>14800</v>
      </c>
      <c r="D72" s="21">
        <f t="shared" si="6"/>
        <v>103565</v>
      </c>
      <c r="E72" s="21">
        <f t="shared" si="5"/>
        <v>101</v>
      </c>
    </row>
    <row r="73">
      <c r="A73" s="21">
        <f>19573</f>
        <v>19573</v>
      </c>
      <c r="B73" s="21">
        <f t="shared" si="7"/>
        <v>0</v>
      </c>
      <c r="C73" s="21">
        <f>15018</f>
        <v>15018</v>
      </c>
      <c r="D73" s="21">
        <f t="shared" si="6"/>
        <v>103565</v>
      </c>
      <c r="E73" s="21">
        <f t="shared" si="5"/>
        <v>101</v>
      </c>
    </row>
    <row r="74">
      <c r="A74" s="21">
        <f>19835</f>
        <v>19835</v>
      </c>
      <c r="B74" s="21">
        <f t="shared" si="7"/>
        <v>0</v>
      </c>
      <c r="C74" s="21">
        <f>15218</f>
        <v>15218</v>
      </c>
      <c r="D74" s="21">
        <f>88197</f>
        <v>88197</v>
      </c>
      <c r="E74" s="21">
        <f>86</f>
        <v>86</v>
      </c>
    </row>
    <row r="75">
      <c r="A75" s="21">
        <f>20085</f>
        <v>20085</v>
      </c>
      <c r="B75" s="21">
        <f t="shared" si="7"/>
        <v>0</v>
      </c>
      <c r="C75" s="21">
        <f>15422</f>
        <v>15422</v>
      </c>
      <c r="D75" s="21">
        <f>88197</f>
        <v>88197</v>
      </c>
      <c r="E75" s="21">
        <f>86</f>
        <v>86</v>
      </c>
    </row>
    <row r="76">
      <c r="A76" s="21">
        <f>20313</f>
        <v>20313</v>
      </c>
      <c r="B76" s="21">
        <f t="shared" si="7"/>
        <v>0</v>
      </c>
      <c r="C76" s="21">
        <f>15625</f>
        <v>15625</v>
      </c>
      <c r="D76" s="21">
        <f>103773</f>
        <v>103773</v>
      </c>
      <c r="E76" s="21">
        <f t="shared" ref="E76:E88" si="8">101</f>
        <v>101</v>
      </c>
    </row>
    <row r="77">
      <c r="A77" s="21">
        <f>20561</f>
        <v>20561</v>
      </c>
      <c r="B77" s="21">
        <f t="shared" si="7"/>
        <v>0</v>
      </c>
      <c r="C77" s="21">
        <f>15804</f>
        <v>15804</v>
      </c>
      <c r="D77" s="21">
        <f>104064</f>
        <v>104064</v>
      </c>
      <c r="E77" s="21">
        <f t="shared" si="8"/>
        <v>101</v>
      </c>
    </row>
    <row r="78">
      <c r="A78" s="21">
        <f>20817</f>
        <v>20817</v>
      </c>
      <c r="B78" s="21">
        <f t="shared" si="7"/>
        <v>0</v>
      </c>
      <c r="C78" s="21">
        <f>16012</f>
        <v>16012</v>
      </c>
      <c r="D78" s="21">
        <f>104180</f>
        <v>104180</v>
      </c>
      <c r="E78" s="21">
        <f t="shared" si="8"/>
        <v>101</v>
      </c>
    </row>
    <row r="79">
      <c r="A79" s="21">
        <f>21100</f>
        <v>21100</v>
      </c>
      <c r="B79" s="21">
        <f>12</f>
        <v>12</v>
      </c>
      <c r="C79" s="21">
        <f>16202</f>
        <v>16202</v>
      </c>
      <c r="D79" s="21">
        <f>104198</f>
        <v>104198</v>
      </c>
      <c r="E79" s="21">
        <f t="shared" si="8"/>
        <v>101</v>
      </c>
    </row>
    <row r="80">
      <c r="A80" s="21">
        <f>21317</f>
        <v>21317</v>
      </c>
      <c r="B80" s="21">
        <f>0</f>
        <v>0</v>
      </c>
      <c r="C80" s="21">
        <f>16407</f>
        <v>16407</v>
      </c>
      <c r="D80" s="21">
        <f>104230</f>
        <v>104230</v>
      </c>
      <c r="E80" s="21">
        <f t="shared" si="8"/>
        <v>101</v>
      </c>
    </row>
    <row r="81">
      <c r="A81" s="21">
        <f>21574</f>
        <v>21574</v>
      </c>
      <c r="B81" s="21">
        <f>0</f>
        <v>0</v>
      </c>
      <c r="C81" s="21">
        <f>16623</f>
        <v>16623</v>
      </c>
      <c r="D81" s="21">
        <f>104254</f>
        <v>104254</v>
      </c>
      <c r="E81" s="21">
        <f t="shared" si="8"/>
        <v>101</v>
      </c>
    </row>
    <row r="82">
      <c r="A82" s="21">
        <f>21847</f>
        <v>21847</v>
      </c>
      <c r="B82" s="21">
        <f>0</f>
        <v>0</v>
      </c>
      <c r="C82" s="21">
        <f>16808</f>
        <v>16808</v>
      </c>
      <c r="D82" s="21">
        <f>104262</f>
        <v>104262</v>
      </c>
      <c r="E82" s="21">
        <f t="shared" si="8"/>
        <v>101</v>
      </c>
    </row>
    <row r="83">
      <c r="A83" s="21">
        <f>22101</f>
        <v>22101</v>
      </c>
      <c r="B83" s="21">
        <f>0</f>
        <v>0</v>
      </c>
      <c r="C83" s="21">
        <f>17037</f>
        <v>17037</v>
      </c>
      <c r="D83" s="21">
        <f>104262</f>
        <v>104262</v>
      </c>
      <c r="E83" s="21">
        <f t="shared" si="8"/>
        <v>101</v>
      </c>
    </row>
    <row r="84">
      <c r="A84" s="21">
        <f>22339</f>
        <v>22339</v>
      </c>
      <c r="B84" s="21">
        <f>6</f>
        <v>6</v>
      </c>
      <c r="C84" s="21">
        <f>17234</f>
        <v>17234</v>
      </c>
      <c r="D84" s="21">
        <f>104262</f>
        <v>104262</v>
      </c>
      <c r="E84" s="21">
        <f t="shared" si="8"/>
        <v>101</v>
      </c>
    </row>
    <row r="85">
      <c r="A85" s="21">
        <f>22574</f>
        <v>22574</v>
      </c>
      <c r="B85" s="21">
        <f>3</f>
        <v>3</v>
      </c>
      <c r="C85" s="21">
        <f>17426</f>
        <v>17426</v>
      </c>
      <c r="D85" s="21">
        <f>104262</f>
        <v>104262</v>
      </c>
      <c r="E85" s="21">
        <f t="shared" si="8"/>
        <v>101</v>
      </c>
    </row>
    <row r="86">
      <c r="A86" s="21">
        <f>22812</f>
        <v>22812</v>
      </c>
      <c r="B86" s="21">
        <f>0</f>
        <v>0</v>
      </c>
      <c r="C86" s="21">
        <f>17654</f>
        <v>17654</v>
      </c>
      <c r="D86" s="21">
        <f>104262</f>
        <v>104262</v>
      </c>
      <c r="E86" s="21">
        <f t="shared" si="8"/>
        <v>101</v>
      </c>
    </row>
    <row r="87">
      <c r="A87" s="21">
        <f>23091</f>
        <v>23091</v>
      </c>
      <c r="B87" s="21">
        <f>0</f>
        <v>0</v>
      </c>
      <c r="C87" s="21">
        <f>17857</f>
        <v>17857</v>
      </c>
      <c r="D87" s="21">
        <f>104262</f>
        <v>104262</v>
      </c>
      <c r="E87" s="21">
        <f t="shared" si="8"/>
        <v>101</v>
      </c>
    </row>
    <row r="88">
      <c r="A88" s="21">
        <f>23350</f>
        <v>23350</v>
      </c>
      <c r="B88" s="21">
        <f>0</f>
        <v>0</v>
      </c>
      <c r="C88" s="21">
        <f>18026</f>
        <v>18026</v>
      </c>
      <c r="D88" s="21">
        <f>104262</f>
        <v>104262</v>
      </c>
      <c r="E88" s="21">
        <f t="shared" si="8"/>
        <v>101</v>
      </c>
    </row>
    <row r="89">
      <c r="A89" s="21">
        <f>23574</f>
        <v>23574</v>
      </c>
      <c r="B89" s="21">
        <f>0</f>
        <v>0</v>
      </c>
      <c r="C89" s="21">
        <f>18277</f>
        <v>18277</v>
      </c>
      <c r="D89" s="21">
        <f>73142</f>
        <v>73142</v>
      </c>
      <c r="E89" s="21">
        <f>71</f>
        <v>71</v>
      </c>
    </row>
    <row r="90">
      <c r="A90" s="21">
        <f>23823</f>
        <v>23823</v>
      </c>
      <c r="B90" s="21">
        <f>0</f>
        <v>0</v>
      </c>
      <c r="C90" s="21">
        <f>18473</f>
        <v>18473</v>
      </c>
      <c r="D90" s="21">
        <f>72538</f>
        <v>72538</v>
      </c>
      <c r="E90" s="21">
        <f>70</f>
        <v>70</v>
      </c>
    </row>
    <row r="91">
      <c r="A91" s="21">
        <f>24087</f>
        <v>24087</v>
      </c>
      <c r="B91" s="21">
        <f>5</f>
        <v>5</v>
      </c>
      <c r="C91" s="21">
        <f>18641</f>
        <v>18641</v>
      </c>
      <c r="D91" s="21">
        <f>72538</f>
        <v>72538</v>
      </c>
      <c r="E91" s="21">
        <f>70</f>
        <v>70</v>
      </c>
    </row>
    <row r="92">
      <c r="A92" s="21">
        <f>24323</f>
        <v>24323</v>
      </c>
      <c r="B92" s="21">
        <f t="shared" ref="B92:B102" si="9">0</f>
        <v>0</v>
      </c>
      <c r="C92" s="21">
        <f>18819</f>
        <v>18819</v>
      </c>
      <c r="D92" s="21">
        <f>88126</f>
        <v>88126</v>
      </c>
      <c r="E92" s="21">
        <f>86</f>
        <v>86</v>
      </c>
    </row>
    <row r="93">
      <c r="A93" s="21">
        <f>24591</f>
        <v>24591</v>
      </c>
      <c r="B93" s="21">
        <f t="shared" si="9"/>
        <v>0</v>
      </c>
      <c r="C93" s="21">
        <f>19023</f>
        <v>19023</v>
      </c>
      <c r="D93" s="21">
        <f>88126</f>
        <v>88126</v>
      </c>
      <c r="E93" s="21">
        <f>86</f>
        <v>86</v>
      </c>
    </row>
    <row r="94">
      <c r="A94" s="21">
        <f>24858</f>
        <v>24858</v>
      </c>
      <c r="B94" s="21">
        <f t="shared" si="9"/>
        <v>0</v>
      </c>
      <c r="C94" s="21">
        <f>19215</f>
        <v>19215</v>
      </c>
      <c r="D94" s="21">
        <f>103698</f>
        <v>103698</v>
      </c>
      <c r="E94" s="21">
        <f t="shared" ref="E94:E103" si="10">101</f>
        <v>101</v>
      </c>
    </row>
    <row r="95">
      <c r="A95" s="21">
        <f>25115</f>
        <v>25115</v>
      </c>
      <c r="B95" s="21">
        <f t="shared" si="9"/>
        <v>0</v>
      </c>
      <c r="C95" s="21">
        <f>19424</f>
        <v>19424</v>
      </c>
      <c r="D95" s="21">
        <f>103686</f>
        <v>103686</v>
      </c>
      <c r="E95" s="21">
        <f t="shared" si="10"/>
        <v>101</v>
      </c>
    </row>
    <row r="96">
      <c r="A96" s="21">
        <f>25361</f>
        <v>25361</v>
      </c>
      <c r="B96" s="21">
        <f t="shared" si="9"/>
        <v>0</v>
      </c>
      <c r="C96" s="21">
        <f>19626</f>
        <v>19626</v>
      </c>
      <c r="D96" s="21">
        <f>103686</f>
        <v>103686</v>
      </c>
      <c r="E96" s="21">
        <f t="shared" si="10"/>
        <v>101</v>
      </c>
    </row>
    <row r="97">
      <c r="A97" s="21">
        <f>25633</f>
        <v>25633</v>
      </c>
      <c r="B97" s="21">
        <f t="shared" si="9"/>
        <v>0</v>
      </c>
      <c r="C97" s="21">
        <f>19799</f>
        <v>19799</v>
      </c>
      <c r="D97" s="21">
        <f>103684</f>
        <v>103684</v>
      </c>
      <c r="E97" s="21">
        <f t="shared" si="10"/>
        <v>101</v>
      </c>
    </row>
    <row r="98">
      <c r="A98" s="21">
        <f>25885</f>
        <v>25885</v>
      </c>
      <c r="B98" s="21">
        <f t="shared" si="9"/>
        <v>0</v>
      </c>
      <c r="C98" s="21">
        <f>20005</f>
        <v>20005</v>
      </c>
      <c r="D98" s="21">
        <f>103684</f>
        <v>103684</v>
      </c>
      <c r="E98" s="21">
        <f t="shared" si="10"/>
        <v>101</v>
      </c>
    </row>
    <row r="99">
      <c r="A99" s="21">
        <f>26109</f>
        <v>26109</v>
      </c>
      <c r="B99" s="21">
        <f t="shared" si="9"/>
        <v>0</v>
      </c>
      <c r="C99" s="21">
        <f>20208</f>
        <v>20208</v>
      </c>
      <c r="D99" s="21">
        <f>103684</f>
        <v>103684</v>
      </c>
      <c r="E99" s="21">
        <f t="shared" si="10"/>
        <v>101</v>
      </c>
    </row>
    <row r="100">
      <c r="A100" s="21">
        <f>26319</f>
        <v>26319</v>
      </c>
      <c r="B100" s="21">
        <f t="shared" si="9"/>
        <v>0</v>
      </c>
      <c r="C100" s="21">
        <f>20433</f>
        <v>20433</v>
      </c>
      <c r="D100" s="21">
        <f>103668</f>
        <v>103668</v>
      </c>
      <c r="E100" s="21">
        <f t="shared" si="10"/>
        <v>101</v>
      </c>
    </row>
    <row r="101">
      <c r="A101" s="21">
        <f>26521</f>
        <v>26521</v>
      </c>
      <c r="B101" s="21">
        <f t="shared" si="9"/>
        <v>0</v>
      </c>
      <c r="C101" s="21">
        <f>20635</f>
        <v>20635</v>
      </c>
      <c r="D101" s="21">
        <f>103668</f>
        <v>103668</v>
      </c>
      <c r="E101" s="21">
        <f t="shared" si="10"/>
        <v>101</v>
      </c>
    </row>
    <row r="102">
      <c r="A102" s="21">
        <f>26751</f>
        <v>26751</v>
      </c>
      <c r="B102" s="21">
        <f t="shared" si="9"/>
        <v>0</v>
      </c>
      <c r="C102" s="21">
        <f>20806</f>
        <v>20806</v>
      </c>
      <c r="D102" s="21">
        <f>103668</f>
        <v>103668</v>
      </c>
      <c r="E102" s="21">
        <f t="shared" si="10"/>
        <v>101</v>
      </c>
    </row>
    <row r="103">
      <c r="A103" s="21">
        <f>26960</f>
        <v>26960</v>
      </c>
      <c r="B103" s="21">
        <f>3</f>
        <v>3</v>
      </c>
      <c r="C103" s="21">
        <f>21026</f>
        <v>21026</v>
      </c>
      <c r="D103" s="21">
        <f>103678</f>
        <v>103678</v>
      </c>
      <c r="E103" s="21">
        <f t="shared" si="10"/>
        <v>101</v>
      </c>
    </row>
    <row r="104">
      <c r="A104" s="21">
        <f>27197</f>
        <v>27197</v>
      </c>
      <c r="B104" s="21">
        <f t="shared" ref="B104:B115" si="11">0</f>
        <v>0</v>
      </c>
      <c r="C104" s="21">
        <f>21233</f>
        <v>21233</v>
      </c>
      <c r="D104" s="21">
        <f>88932</f>
        <v>88932</v>
      </c>
      <c r="E104" s="21">
        <f>86</f>
        <v>86</v>
      </c>
    </row>
    <row r="105">
      <c r="A105" s="21">
        <f>27449</f>
        <v>27449</v>
      </c>
      <c r="B105" s="21">
        <f t="shared" si="11"/>
        <v>0</v>
      </c>
      <c r="C105" s="21">
        <f>21434</f>
        <v>21434</v>
      </c>
      <c r="D105" s="21">
        <f>88932</f>
        <v>88932</v>
      </c>
      <c r="E105" s="21">
        <f>86</f>
        <v>86</v>
      </c>
    </row>
    <row r="106">
      <c r="A106" s="21">
        <f>27712</f>
        <v>27712</v>
      </c>
      <c r="B106" s="21">
        <f t="shared" si="11"/>
        <v>0</v>
      </c>
      <c r="C106" s="21">
        <f>21653</f>
        <v>21653</v>
      </c>
      <c r="D106" s="21">
        <f>88960</f>
        <v>88960</v>
      </c>
      <c r="E106" s="21">
        <f>86</f>
        <v>86</v>
      </c>
    </row>
    <row r="107">
      <c r="A107" s="21">
        <f>27953</f>
        <v>27953</v>
      </c>
      <c r="B107" s="21">
        <f t="shared" si="11"/>
        <v>0</v>
      </c>
      <c r="C107" s="21">
        <f>21808</f>
        <v>21808</v>
      </c>
      <c r="D107" s="21">
        <f>88960</f>
        <v>88960</v>
      </c>
      <c r="E107" s="21">
        <f>86</f>
        <v>86</v>
      </c>
    </row>
    <row r="108">
      <c r="A108" s="21">
        <f>28179</f>
        <v>28179</v>
      </c>
      <c r="B108" s="21">
        <f t="shared" si="11"/>
        <v>0</v>
      </c>
      <c r="C108" s="21">
        <f>22028</f>
        <v>22028</v>
      </c>
      <c r="D108" s="21">
        <f>88960</f>
        <v>88960</v>
      </c>
      <c r="E108" s="21">
        <f>86</f>
        <v>86</v>
      </c>
    </row>
    <row r="109">
      <c r="A109" s="21">
        <f>28411</f>
        <v>28411</v>
      </c>
      <c r="B109" s="21">
        <f t="shared" si="11"/>
        <v>0</v>
      </c>
      <c r="C109" s="21">
        <f>22239</f>
        <v>22239</v>
      </c>
      <c r="D109" s="21">
        <f>88960</f>
        <v>88960</v>
      </c>
      <c r="E109" s="21">
        <f>86</f>
        <v>86</v>
      </c>
    </row>
    <row r="110">
      <c r="A110" s="21">
        <f>28669</f>
        <v>28669</v>
      </c>
      <c r="B110" s="21">
        <f t="shared" si="11"/>
        <v>0</v>
      </c>
      <c r="C110" s="21">
        <f>22457</f>
        <v>22457</v>
      </c>
      <c r="D110" s="21">
        <f>104478</f>
        <v>104478</v>
      </c>
      <c r="E110" s="21">
        <f>102</f>
        <v>102</v>
      </c>
    </row>
    <row r="111">
      <c r="A111" s="21">
        <f>28921</f>
        <v>28921</v>
      </c>
      <c r="B111" s="21">
        <f t="shared" si="11"/>
        <v>0</v>
      </c>
      <c r="C111" s="21">
        <f>22667</f>
        <v>22667</v>
      </c>
      <c r="D111" s="21">
        <f>104424</f>
        <v>104424</v>
      </c>
      <c r="E111" s="21">
        <f>101</f>
        <v>101</v>
      </c>
    </row>
    <row r="112">
      <c r="A112" s="21">
        <f>29224</f>
        <v>29224</v>
      </c>
      <c r="B112" s="21">
        <f t="shared" si="11"/>
        <v>0</v>
      </c>
      <c r="C112" s="21">
        <f>22860</f>
        <v>22860</v>
      </c>
      <c r="D112" s="21">
        <f>104424</f>
        <v>104424</v>
      </c>
      <c r="E112" s="21">
        <f>101</f>
        <v>101</v>
      </c>
    </row>
    <row r="113">
      <c r="A113" s="21">
        <f>29491</f>
        <v>29491</v>
      </c>
      <c r="B113" s="21">
        <f t="shared" si="11"/>
        <v>0</v>
      </c>
      <c r="C113" s="21">
        <f>23033</f>
        <v>23033</v>
      </c>
      <c r="D113" s="21">
        <f>104424</f>
        <v>104424</v>
      </c>
      <c r="E113" s="21">
        <f>101</f>
        <v>101</v>
      </c>
    </row>
    <row r="114">
      <c r="A114" s="21">
        <f>29719</f>
        <v>29719</v>
      </c>
      <c r="B114" s="21">
        <f t="shared" si="11"/>
        <v>0</v>
      </c>
      <c r="C114" s="21">
        <f>23262</f>
        <v>23262</v>
      </c>
      <c r="D114" s="21">
        <f>104424</f>
        <v>104424</v>
      </c>
      <c r="E114" s="21">
        <f>101</f>
        <v>101</v>
      </c>
    </row>
    <row r="115">
      <c r="A115" s="21">
        <f>29953</f>
        <v>29953</v>
      </c>
      <c r="B115" s="21">
        <f t="shared" si="11"/>
        <v>0</v>
      </c>
      <c r="C115" s="21">
        <f>23461</f>
        <v>23461</v>
      </c>
      <c r="D115" s="21">
        <f>104424</f>
        <v>104424</v>
      </c>
      <c r="E115" s="21">
        <f>101</f>
        <v>101</v>
      </c>
    </row>
    <row r="116">
      <c r="A116" s="21">
        <f>30234</f>
        <v>30234</v>
      </c>
      <c r="B116" s="21">
        <f>7</f>
        <v>7</v>
      </c>
      <c r="C116" s="21">
        <f>23677</f>
        <v>23677</v>
      </c>
      <c r="D116" s="21">
        <f>104424</f>
        <v>104424</v>
      </c>
      <c r="E116" s="21">
        <f>101</f>
        <v>101</v>
      </c>
    </row>
    <row r="117">
      <c r="A117" s="21">
        <f>30509</f>
        <v>30509</v>
      </c>
      <c r="B117" s="21">
        <f>0</f>
        <v>0</v>
      </c>
      <c r="C117" s="21">
        <f>23886</f>
        <v>23886</v>
      </c>
      <c r="D117" s="21">
        <f>104424</f>
        <v>104424</v>
      </c>
      <c r="E117" s="21">
        <f>101</f>
        <v>101</v>
      </c>
    </row>
    <row r="118">
      <c r="A118" s="21">
        <f>30767</f>
        <v>30767</v>
      </c>
      <c r="B118" s="21">
        <f>5</f>
        <v>5</v>
      </c>
      <c r="C118" s="21">
        <f>24052</f>
        <v>24052</v>
      </c>
      <c r="D118" s="21">
        <f>104763</f>
        <v>104763</v>
      </c>
      <c r="E118" s="21">
        <f>102</f>
        <v>102</v>
      </c>
    </row>
    <row r="119">
      <c r="A119" s="21">
        <f>31032</f>
        <v>31032</v>
      </c>
      <c r="B119" s="21">
        <f>2</f>
        <v>2</v>
      </c>
      <c r="C119" s="21">
        <f>24234</f>
        <v>24234</v>
      </c>
      <c r="D119" s="21">
        <f>89253</f>
        <v>89253</v>
      </c>
      <c r="E119" s="21">
        <f t="shared" ref="E119:E131" si="12">87</f>
        <v>87</v>
      </c>
    </row>
    <row r="120">
      <c r="A120" s="21">
        <f>31286</f>
        <v>31286</v>
      </c>
      <c r="B120" s="21">
        <f>2</f>
        <v>2</v>
      </c>
      <c r="C120" s="21">
        <f>24471</f>
        <v>24471</v>
      </c>
      <c r="D120" s="21">
        <f>89253</f>
        <v>89253</v>
      </c>
      <c r="E120" s="21">
        <f t="shared" si="12"/>
        <v>87</v>
      </c>
    </row>
    <row r="121">
      <c r="A121" s="21">
        <f>31573</f>
        <v>31573</v>
      </c>
      <c r="B121" s="21">
        <f>2</f>
        <v>2</v>
      </c>
      <c r="C121" s="21">
        <f>24666</f>
        <v>24666</v>
      </c>
      <c r="D121" s="21">
        <f t="shared" ref="D121:D131" si="13">89257</f>
        <v>89257</v>
      </c>
      <c r="E121" s="21">
        <f t="shared" si="12"/>
        <v>87</v>
      </c>
    </row>
    <row r="122">
      <c r="A122" s="21">
        <f>31817</f>
        <v>31817</v>
      </c>
      <c r="B122" s="21">
        <f>0</f>
        <v>0</v>
      </c>
      <c r="C122" s="21">
        <f>24812</f>
        <v>24812</v>
      </c>
      <c r="D122" s="21">
        <f t="shared" si="13"/>
        <v>89257</v>
      </c>
      <c r="E122" s="21">
        <f t="shared" si="12"/>
        <v>87</v>
      </c>
    </row>
    <row r="123">
      <c r="A123" s="21">
        <f>32053</f>
        <v>32053</v>
      </c>
      <c r="B123" s="21">
        <f>0</f>
        <v>0</v>
      </c>
      <c r="C123" s="21">
        <f>25026</f>
        <v>25026</v>
      </c>
      <c r="D123" s="21">
        <f t="shared" si="13"/>
        <v>89257</v>
      </c>
      <c r="E123" s="21">
        <f t="shared" si="12"/>
        <v>87</v>
      </c>
    </row>
    <row r="124">
      <c r="A124" s="21">
        <f>32326</f>
        <v>32326</v>
      </c>
      <c r="B124" s="21">
        <f>0</f>
        <v>0</v>
      </c>
      <c r="C124" s="21">
        <f>25240</f>
        <v>25240</v>
      </c>
      <c r="D124" s="21">
        <f t="shared" si="13"/>
        <v>89257</v>
      </c>
      <c r="E124" s="21">
        <f t="shared" si="12"/>
        <v>87</v>
      </c>
    </row>
    <row r="125">
      <c r="A125" s="21">
        <f>32609</f>
        <v>32609</v>
      </c>
      <c r="B125" s="21">
        <f>0</f>
        <v>0</v>
      </c>
      <c r="C125" s="21">
        <f>25436</f>
        <v>25436</v>
      </c>
      <c r="D125" s="21">
        <f t="shared" si="13"/>
        <v>89257</v>
      </c>
      <c r="E125" s="21">
        <f t="shared" si="12"/>
        <v>87</v>
      </c>
    </row>
    <row r="126">
      <c r="A126" s="21">
        <f>32869</f>
        <v>32869</v>
      </c>
      <c r="B126" s="21">
        <f>0</f>
        <v>0</v>
      </c>
      <c r="C126" s="21">
        <f>25598</f>
        <v>25598</v>
      </c>
      <c r="D126" s="21">
        <f t="shared" si="13"/>
        <v>89257</v>
      </c>
      <c r="E126" s="21">
        <f t="shared" si="12"/>
        <v>87</v>
      </c>
    </row>
    <row r="127">
      <c r="A127" s="21">
        <f>33121</f>
        <v>33121</v>
      </c>
      <c r="B127" s="21">
        <f>5</f>
        <v>5</v>
      </c>
      <c r="C127" s="21">
        <f>25813</f>
        <v>25813</v>
      </c>
      <c r="D127" s="21">
        <f t="shared" si="13"/>
        <v>89257</v>
      </c>
      <c r="E127" s="21">
        <f t="shared" si="12"/>
        <v>87</v>
      </c>
    </row>
    <row r="128">
      <c r="A128" s="21">
        <f>33390</f>
        <v>33390</v>
      </c>
      <c r="B128" s="21">
        <f t="shared" ref="B128:B135" si="14">0</f>
        <v>0</v>
      </c>
      <c r="C128" s="21">
        <f>26015</f>
        <v>26015</v>
      </c>
      <c r="D128" s="21">
        <f t="shared" si="13"/>
        <v>89257</v>
      </c>
      <c r="E128" s="21">
        <f t="shared" si="12"/>
        <v>87</v>
      </c>
    </row>
    <row r="129">
      <c r="A129" s="21">
        <f>33666</f>
        <v>33666</v>
      </c>
      <c r="B129" s="21">
        <f t="shared" si="14"/>
        <v>0</v>
      </c>
      <c r="C129" s="21">
        <f>26234</f>
        <v>26234</v>
      </c>
      <c r="D129" s="21">
        <f t="shared" si="13"/>
        <v>89257</v>
      </c>
      <c r="E129" s="21">
        <f t="shared" si="12"/>
        <v>87</v>
      </c>
    </row>
    <row r="130">
      <c r="A130" s="21">
        <f>33942</f>
        <v>33942</v>
      </c>
      <c r="B130" s="21">
        <f t="shared" si="14"/>
        <v>0</v>
      </c>
      <c r="C130" s="21">
        <f>26439</f>
        <v>26439</v>
      </c>
      <c r="D130" s="21">
        <f t="shared" si="13"/>
        <v>89257</v>
      </c>
      <c r="E130" s="21">
        <f t="shared" si="12"/>
        <v>87</v>
      </c>
    </row>
    <row r="131">
      <c r="A131" s="21">
        <f>34195</f>
        <v>34195</v>
      </c>
      <c r="B131" s="21">
        <f t="shared" si="14"/>
        <v>0</v>
      </c>
      <c r="C131" s="21">
        <f>26645</f>
        <v>26645</v>
      </c>
      <c r="D131" s="21">
        <f t="shared" si="13"/>
        <v>89257</v>
      </c>
      <c r="E131" s="21">
        <f t="shared" si="12"/>
        <v>87</v>
      </c>
    </row>
    <row r="132">
      <c r="A132" s="21">
        <f>34455</f>
        <v>34455</v>
      </c>
      <c r="B132" s="21">
        <f t="shared" si="14"/>
        <v>0</v>
      </c>
      <c r="C132" s="21">
        <f>26862</f>
        <v>26862</v>
      </c>
      <c r="D132" s="21">
        <f>104837</f>
        <v>104837</v>
      </c>
      <c r="E132" s="21">
        <f t="shared" ref="E132:E162" si="15">102</f>
        <v>102</v>
      </c>
    </row>
    <row r="133">
      <c r="A133" s="21">
        <f>34738</f>
        <v>34738</v>
      </c>
      <c r="B133" s="21">
        <f t="shared" si="14"/>
        <v>0</v>
      </c>
      <c r="C133" s="21">
        <f>27052</f>
        <v>27052</v>
      </c>
      <c r="D133" s="21">
        <f t="shared" ref="D133:D147" si="16">104843</f>
        <v>104843</v>
      </c>
      <c r="E133" s="21">
        <f t="shared" si="15"/>
        <v>102</v>
      </c>
    </row>
    <row r="134">
      <c r="A134" s="21">
        <f>34997</f>
        <v>34997</v>
      </c>
      <c r="B134" s="21">
        <f t="shared" si="14"/>
        <v>0</v>
      </c>
      <c r="C134" s="21">
        <f>27261</f>
        <v>27261</v>
      </c>
      <c r="D134" s="21">
        <f t="shared" si="16"/>
        <v>104843</v>
      </c>
      <c r="E134" s="21">
        <f t="shared" si="15"/>
        <v>102</v>
      </c>
    </row>
    <row r="135">
      <c r="A135" s="21">
        <f t="shared" ref="A135:A269" si="17">35239</f>
        <v>35239</v>
      </c>
      <c r="B135" s="21">
        <f t="shared" si="14"/>
        <v>0</v>
      </c>
      <c r="C135" s="21">
        <f>27457</f>
        <v>27457</v>
      </c>
      <c r="D135" s="21">
        <f t="shared" si="16"/>
        <v>104843</v>
      </c>
      <c r="E135" s="21">
        <f t="shared" si="15"/>
        <v>102</v>
      </c>
    </row>
    <row r="136">
      <c r="A136" s="21">
        <f t="shared" si="17"/>
        <v>35239</v>
      </c>
      <c r="B136" s="21" t="s">
        <v>9</v>
      </c>
      <c r="C136" s="21">
        <f>27659</f>
        <v>27659</v>
      </c>
      <c r="D136" s="21">
        <f t="shared" si="16"/>
        <v>104843</v>
      </c>
      <c r="E136" s="21">
        <f t="shared" si="15"/>
        <v>102</v>
      </c>
    </row>
    <row r="137">
      <c r="A137" s="21">
        <f t="shared" si="17"/>
        <v>35239</v>
      </c>
      <c r="B137" s="21" t="s">
        <v>9</v>
      </c>
      <c r="C137" s="21">
        <f>27874</f>
        <v>27874</v>
      </c>
      <c r="D137" s="21">
        <f t="shared" si="16"/>
        <v>104843</v>
      </c>
      <c r="E137" s="21">
        <f t="shared" si="15"/>
        <v>102</v>
      </c>
    </row>
    <row r="138">
      <c r="A138" s="21">
        <f t="shared" si="17"/>
        <v>35239</v>
      </c>
      <c r="B138" s="21" t="s">
        <v>9</v>
      </c>
      <c r="C138" s="21">
        <f>28074</f>
        <v>28074</v>
      </c>
      <c r="D138" s="21">
        <f t="shared" si="16"/>
        <v>104843</v>
      </c>
      <c r="E138" s="21">
        <f t="shared" si="15"/>
        <v>102</v>
      </c>
    </row>
    <row r="139">
      <c r="A139" s="21">
        <f t="shared" si="17"/>
        <v>35239</v>
      </c>
      <c r="B139" s="21" t="s">
        <v>9</v>
      </c>
      <c r="C139" s="21">
        <f>28266</f>
        <v>28266</v>
      </c>
      <c r="D139" s="21">
        <f t="shared" si="16"/>
        <v>104843</v>
      </c>
      <c r="E139" s="21">
        <f t="shared" si="15"/>
        <v>102</v>
      </c>
    </row>
    <row r="140">
      <c r="A140" s="21">
        <f t="shared" si="17"/>
        <v>35239</v>
      </c>
      <c r="B140" s="21" t="s">
        <v>9</v>
      </c>
      <c r="C140" s="21">
        <f>28426</f>
        <v>28426</v>
      </c>
      <c r="D140" s="21">
        <f t="shared" si="16"/>
        <v>104843</v>
      </c>
      <c r="E140" s="21">
        <f t="shared" si="15"/>
        <v>102</v>
      </c>
    </row>
    <row r="141">
      <c r="A141" s="21">
        <f t="shared" si="17"/>
        <v>35239</v>
      </c>
      <c r="B141" s="21" t="s">
        <v>9</v>
      </c>
      <c r="C141" s="21">
        <f>28617</f>
        <v>28617</v>
      </c>
      <c r="D141" s="21">
        <f t="shared" si="16"/>
        <v>104843</v>
      </c>
      <c r="E141" s="21">
        <f t="shared" si="15"/>
        <v>102</v>
      </c>
    </row>
    <row r="142">
      <c r="A142" s="21">
        <f t="shared" si="17"/>
        <v>35239</v>
      </c>
      <c r="B142" s="21" t="s">
        <v>9</v>
      </c>
      <c r="C142" s="21">
        <f>28826</f>
        <v>28826</v>
      </c>
      <c r="D142" s="21">
        <f t="shared" si="16"/>
        <v>104843</v>
      </c>
      <c r="E142" s="21">
        <f t="shared" si="15"/>
        <v>102</v>
      </c>
    </row>
    <row r="143">
      <c r="A143" s="21">
        <f t="shared" si="17"/>
        <v>35239</v>
      </c>
      <c r="B143" s="21" t="s">
        <v>9</v>
      </c>
      <c r="C143" s="21">
        <f>29067</f>
        <v>29067</v>
      </c>
      <c r="D143" s="21">
        <f t="shared" si="16"/>
        <v>104843</v>
      </c>
      <c r="E143" s="21">
        <f t="shared" si="15"/>
        <v>102</v>
      </c>
    </row>
    <row r="144">
      <c r="A144" s="21">
        <f t="shared" si="17"/>
        <v>35239</v>
      </c>
      <c r="B144" s="21" t="s">
        <v>9</v>
      </c>
      <c r="C144" s="21">
        <f>29259</f>
        <v>29259</v>
      </c>
      <c r="D144" s="21">
        <f t="shared" si="16"/>
        <v>104843</v>
      </c>
      <c r="E144" s="21">
        <f t="shared" si="15"/>
        <v>102</v>
      </c>
    </row>
    <row r="145">
      <c r="A145" s="21">
        <f t="shared" si="17"/>
        <v>35239</v>
      </c>
      <c r="B145" s="21" t="s">
        <v>9</v>
      </c>
      <c r="C145" s="21">
        <f>29433</f>
        <v>29433</v>
      </c>
      <c r="D145" s="21">
        <f t="shared" si="16"/>
        <v>104843</v>
      </c>
      <c r="E145" s="21">
        <f t="shared" si="15"/>
        <v>102</v>
      </c>
    </row>
    <row r="146">
      <c r="A146" s="21">
        <f t="shared" si="17"/>
        <v>35239</v>
      </c>
      <c r="B146" s="21" t="s">
        <v>9</v>
      </c>
      <c r="C146" s="21">
        <f>29630</f>
        <v>29630</v>
      </c>
      <c r="D146" s="21">
        <f t="shared" si="16"/>
        <v>104843</v>
      </c>
      <c r="E146" s="21">
        <f t="shared" si="15"/>
        <v>102</v>
      </c>
    </row>
    <row r="147">
      <c r="A147" s="21">
        <f t="shared" si="17"/>
        <v>35239</v>
      </c>
      <c r="B147" s="21" t="s">
        <v>9</v>
      </c>
      <c r="C147" s="21">
        <f>29838</f>
        <v>29838</v>
      </c>
      <c r="D147" s="21">
        <f t="shared" si="16"/>
        <v>104843</v>
      </c>
      <c r="E147" s="21">
        <f t="shared" si="15"/>
        <v>102</v>
      </c>
    </row>
    <row r="148">
      <c r="A148" s="21">
        <f t="shared" si="17"/>
        <v>35239</v>
      </c>
      <c r="B148" s="21" t="s">
        <v>9</v>
      </c>
      <c r="C148" s="21">
        <f>30111</f>
        <v>30111</v>
      </c>
      <c r="D148" s="21">
        <f>104815</f>
        <v>104815</v>
      </c>
      <c r="E148" s="21">
        <f t="shared" si="15"/>
        <v>102</v>
      </c>
    </row>
    <row r="149">
      <c r="A149" s="21">
        <f t="shared" si="17"/>
        <v>35239</v>
      </c>
      <c r="B149" s="21" t="s">
        <v>9</v>
      </c>
      <c r="C149" s="21">
        <f>30276</f>
        <v>30276</v>
      </c>
      <c r="D149" s="21">
        <f>104765</f>
        <v>104765</v>
      </c>
      <c r="E149" s="21">
        <f t="shared" si="15"/>
        <v>102</v>
      </c>
    </row>
    <row r="150">
      <c r="A150" s="21">
        <f t="shared" si="17"/>
        <v>35239</v>
      </c>
      <c r="B150" s="21" t="s">
        <v>9</v>
      </c>
      <c r="C150" s="21">
        <f>30461</f>
        <v>30461</v>
      </c>
      <c r="D150" s="21">
        <f>104749</f>
        <v>104749</v>
      </c>
      <c r="E150" s="21">
        <f t="shared" si="15"/>
        <v>102</v>
      </c>
    </row>
    <row r="151">
      <c r="A151" s="21">
        <f t="shared" si="17"/>
        <v>35239</v>
      </c>
      <c r="B151" s="21" t="s">
        <v>9</v>
      </c>
      <c r="C151" s="21">
        <f>30684</f>
        <v>30684</v>
      </c>
      <c r="D151" s="21">
        <f>104773</f>
        <v>104773</v>
      </c>
      <c r="E151" s="21">
        <f t="shared" si="15"/>
        <v>102</v>
      </c>
    </row>
    <row r="152">
      <c r="A152" s="21">
        <f t="shared" si="17"/>
        <v>35239</v>
      </c>
      <c r="B152" s="21" t="s">
        <v>9</v>
      </c>
      <c r="C152" s="21">
        <f>30915</f>
        <v>30915</v>
      </c>
      <c r="D152" s="21">
        <f>104769</f>
        <v>104769</v>
      </c>
      <c r="E152" s="21">
        <f t="shared" si="15"/>
        <v>102</v>
      </c>
    </row>
    <row r="153">
      <c r="A153" s="21">
        <f t="shared" si="17"/>
        <v>35239</v>
      </c>
      <c r="B153" s="21" t="s">
        <v>9</v>
      </c>
      <c r="C153" s="21">
        <f>31132</f>
        <v>31132</v>
      </c>
      <c r="D153" s="21">
        <f>104781</f>
        <v>104781</v>
      </c>
      <c r="E153" s="21">
        <f t="shared" si="15"/>
        <v>102</v>
      </c>
    </row>
    <row r="154">
      <c r="A154" s="21">
        <f t="shared" si="17"/>
        <v>35239</v>
      </c>
      <c r="B154" s="21" t="s">
        <v>9</v>
      </c>
      <c r="C154" s="21">
        <f>31304</f>
        <v>31304</v>
      </c>
      <c r="D154" s="21">
        <f>104791</f>
        <v>104791</v>
      </c>
      <c r="E154" s="21">
        <f t="shared" si="15"/>
        <v>102</v>
      </c>
    </row>
    <row r="155">
      <c r="A155" s="21">
        <f t="shared" si="17"/>
        <v>35239</v>
      </c>
      <c r="B155" s="21" t="s">
        <v>9</v>
      </c>
      <c r="C155" s="21">
        <f>31509</f>
        <v>31509</v>
      </c>
      <c r="D155" s="21">
        <f>104801</f>
        <v>104801</v>
      </c>
      <c r="E155" s="21">
        <f t="shared" si="15"/>
        <v>102</v>
      </c>
    </row>
    <row r="156">
      <c r="A156" s="21">
        <f t="shared" si="17"/>
        <v>35239</v>
      </c>
      <c r="B156" s="21" t="s">
        <v>9</v>
      </c>
      <c r="C156" s="21">
        <f>31710</f>
        <v>31710</v>
      </c>
      <c r="D156" s="21">
        <f>104807</f>
        <v>104807</v>
      </c>
      <c r="E156" s="21">
        <f t="shared" si="15"/>
        <v>102</v>
      </c>
    </row>
    <row r="157">
      <c r="A157" s="21">
        <f t="shared" si="17"/>
        <v>35239</v>
      </c>
      <c r="B157" s="21" t="s">
        <v>9</v>
      </c>
      <c r="C157" s="21">
        <f>31933</f>
        <v>31933</v>
      </c>
      <c r="D157" s="21">
        <f>104809</f>
        <v>104809</v>
      </c>
      <c r="E157" s="21">
        <f t="shared" si="15"/>
        <v>102</v>
      </c>
    </row>
    <row r="158">
      <c r="A158" s="21">
        <f t="shared" si="17"/>
        <v>35239</v>
      </c>
      <c r="B158" s="21" t="s">
        <v>9</v>
      </c>
      <c r="C158" s="21">
        <f>32168</f>
        <v>32168</v>
      </c>
      <c r="D158" s="21">
        <f>104809</f>
        <v>104809</v>
      </c>
      <c r="E158" s="21">
        <f t="shared" si="15"/>
        <v>102</v>
      </c>
    </row>
    <row r="159">
      <c r="A159" s="21">
        <f t="shared" si="17"/>
        <v>35239</v>
      </c>
      <c r="B159" s="21" t="s">
        <v>9</v>
      </c>
      <c r="C159" s="21">
        <f>32404</f>
        <v>32404</v>
      </c>
      <c r="D159" s="21">
        <f>104809</f>
        <v>104809</v>
      </c>
      <c r="E159" s="21">
        <f t="shared" si="15"/>
        <v>102</v>
      </c>
    </row>
    <row r="160">
      <c r="A160" s="21">
        <f t="shared" si="17"/>
        <v>35239</v>
      </c>
      <c r="B160" s="21" t="s">
        <v>9</v>
      </c>
      <c r="C160" s="21">
        <f>32588</f>
        <v>32588</v>
      </c>
      <c r="D160" s="21">
        <f>104809</f>
        <v>104809</v>
      </c>
      <c r="E160" s="21">
        <f t="shared" si="15"/>
        <v>102</v>
      </c>
    </row>
    <row r="161">
      <c r="A161" s="21">
        <f t="shared" si="17"/>
        <v>35239</v>
      </c>
      <c r="B161" s="21" t="s">
        <v>9</v>
      </c>
      <c r="C161" s="21">
        <f>32794</f>
        <v>32794</v>
      </c>
      <c r="D161" s="21">
        <f>104809</f>
        <v>104809</v>
      </c>
      <c r="E161" s="21">
        <f t="shared" si="15"/>
        <v>102</v>
      </c>
    </row>
    <row r="162">
      <c r="A162" s="21">
        <f t="shared" si="17"/>
        <v>35239</v>
      </c>
      <c r="B162" s="21" t="s">
        <v>9</v>
      </c>
      <c r="C162" s="21">
        <f>32960</f>
        <v>32960</v>
      </c>
      <c r="D162" s="21">
        <f>104841</f>
        <v>104841</v>
      </c>
      <c r="E162" s="21">
        <f t="shared" si="15"/>
        <v>102</v>
      </c>
    </row>
    <row r="163">
      <c r="A163" s="21">
        <f t="shared" si="17"/>
        <v>35239</v>
      </c>
      <c r="B163" s="21" t="s">
        <v>9</v>
      </c>
      <c r="C163" s="21">
        <f>33120</f>
        <v>33120</v>
      </c>
      <c r="D163" s="21">
        <f>73739</f>
        <v>73739</v>
      </c>
      <c r="E163" s="21">
        <f>72</f>
        <v>72</v>
      </c>
    </row>
    <row r="164">
      <c r="A164" s="21">
        <f t="shared" si="17"/>
        <v>35239</v>
      </c>
      <c r="B164" s="21" t="s">
        <v>9</v>
      </c>
      <c r="C164" s="21">
        <f>33321</f>
        <v>33321</v>
      </c>
      <c r="D164" s="21">
        <f>73739</f>
        <v>73739</v>
      </c>
      <c r="E164" s="21">
        <f>72</f>
        <v>72</v>
      </c>
    </row>
    <row r="165">
      <c r="A165" s="21">
        <f t="shared" si="17"/>
        <v>35239</v>
      </c>
      <c r="B165" s="21" t="s">
        <v>9</v>
      </c>
      <c r="C165" s="21">
        <f>33559</f>
        <v>33559</v>
      </c>
      <c r="D165" s="21">
        <f>73739</f>
        <v>73739</v>
      </c>
      <c r="E165" s="21">
        <f>72</f>
        <v>72</v>
      </c>
    </row>
    <row r="166">
      <c r="A166" s="21">
        <f t="shared" si="17"/>
        <v>35239</v>
      </c>
      <c r="B166" s="21" t="s">
        <v>9</v>
      </c>
      <c r="C166" s="21">
        <f>33730</f>
        <v>33730</v>
      </c>
      <c r="D166" s="21">
        <f>89315</f>
        <v>89315</v>
      </c>
      <c r="E166" s="21">
        <f>87</f>
        <v>87</v>
      </c>
    </row>
    <row r="167">
      <c r="A167" s="21">
        <f t="shared" si="17"/>
        <v>35239</v>
      </c>
      <c r="B167" s="21" t="s">
        <v>9</v>
      </c>
      <c r="C167" s="21">
        <f>33894</f>
        <v>33894</v>
      </c>
      <c r="D167" s="21">
        <f>89315</f>
        <v>89315</v>
      </c>
      <c r="E167" s="21">
        <f>87</f>
        <v>87</v>
      </c>
    </row>
    <row r="168">
      <c r="A168" s="21">
        <f t="shared" si="17"/>
        <v>35239</v>
      </c>
      <c r="B168" s="21" t="s">
        <v>9</v>
      </c>
      <c r="C168" s="21">
        <f>34109</f>
        <v>34109</v>
      </c>
      <c r="D168" s="21">
        <f>104863</f>
        <v>104863</v>
      </c>
      <c r="E168" s="21">
        <f t="shared" ref="E168:E175" si="18">102</f>
        <v>102</v>
      </c>
    </row>
    <row r="169">
      <c r="A169" s="21">
        <f t="shared" si="17"/>
        <v>35239</v>
      </c>
      <c r="B169" s="21" t="s">
        <v>9</v>
      </c>
      <c r="C169" s="21">
        <f>34296</f>
        <v>34296</v>
      </c>
      <c r="D169" s="21">
        <f>104882</f>
        <v>104882</v>
      </c>
      <c r="E169" s="21">
        <f t="shared" si="18"/>
        <v>102</v>
      </c>
    </row>
    <row r="170">
      <c r="A170" s="21">
        <f t="shared" si="17"/>
        <v>35239</v>
      </c>
      <c r="B170" s="21" t="s">
        <v>9</v>
      </c>
      <c r="C170" s="21">
        <f>34505</f>
        <v>34505</v>
      </c>
      <c r="D170" s="21">
        <f>104883</f>
        <v>104883</v>
      </c>
      <c r="E170" s="21">
        <f t="shared" si="18"/>
        <v>102</v>
      </c>
    </row>
    <row r="171">
      <c r="A171" s="21">
        <f t="shared" si="17"/>
        <v>35239</v>
      </c>
      <c r="B171" s="21" t="s">
        <v>9</v>
      </c>
      <c r="C171" s="21">
        <f>34672</f>
        <v>34672</v>
      </c>
      <c r="D171" s="21">
        <f>104891</f>
        <v>104891</v>
      </c>
      <c r="E171" s="21">
        <f t="shared" si="18"/>
        <v>102</v>
      </c>
    </row>
    <row r="172">
      <c r="A172" s="21">
        <f t="shared" si="17"/>
        <v>35239</v>
      </c>
      <c r="B172" s="21" t="s">
        <v>9</v>
      </c>
      <c r="C172" s="21">
        <f>34885</f>
        <v>34885</v>
      </c>
      <c r="D172" s="21">
        <f>104891</f>
        <v>104891</v>
      </c>
      <c r="E172" s="21">
        <f t="shared" si="18"/>
        <v>102</v>
      </c>
    </row>
    <row r="173">
      <c r="A173" s="21">
        <f t="shared" si="17"/>
        <v>35239</v>
      </c>
      <c r="B173" s="21" t="s">
        <v>9</v>
      </c>
      <c r="C173" s="21">
        <f>35074</f>
        <v>35074</v>
      </c>
      <c r="D173" s="21">
        <f>104891</f>
        <v>104891</v>
      </c>
      <c r="E173" s="21">
        <f t="shared" si="18"/>
        <v>102</v>
      </c>
    </row>
    <row r="174">
      <c r="A174" s="21">
        <f t="shared" si="17"/>
        <v>35239</v>
      </c>
      <c r="B174" s="21" t="s">
        <v>9</v>
      </c>
      <c r="C174" s="21">
        <f>35237</f>
        <v>35237</v>
      </c>
      <c r="D174" s="21">
        <f>104895</f>
        <v>104895</v>
      </c>
      <c r="E174" s="21">
        <f t="shared" si="18"/>
        <v>102</v>
      </c>
    </row>
    <row r="175">
      <c r="A175" s="21">
        <f t="shared" si="17"/>
        <v>35239</v>
      </c>
      <c r="B175" s="21" t="s">
        <v>9</v>
      </c>
      <c r="C175" s="21">
        <f>35386</f>
        <v>35386</v>
      </c>
      <c r="D175" s="21">
        <f>104895</f>
        <v>104895</v>
      </c>
      <c r="E175" s="21">
        <f t="shared" si="18"/>
        <v>102</v>
      </c>
    </row>
    <row r="176">
      <c r="A176" s="21">
        <f t="shared" si="17"/>
        <v>35239</v>
      </c>
      <c r="B176" s="21" t="s">
        <v>9</v>
      </c>
    </row>
    <row r="177">
      <c r="A177" s="21">
        <f t="shared" si="17"/>
        <v>35239</v>
      </c>
      <c r="B177" s="21" t="s">
        <v>9</v>
      </c>
    </row>
    <row r="178">
      <c r="A178" s="21">
        <f t="shared" si="17"/>
        <v>35239</v>
      </c>
      <c r="B178" s="21" t="s">
        <v>9</v>
      </c>
    </row>
    <row r="179">
      <c r="A179" s="21">
        <f t="shared" si="17"/>
        <v>35239</v>
      </c>
      <c r="B179" s="21" t="s">
        <v>9</v>
      </c>
    </row>
    <row r="180">
      <c r="A180" s="21">
        <f t="shared" si="17"/>
        <v>35239</v>
      </c>
      <c r="B180" s="21" t="s">
        <v>9</v>
      </c>
    </row>
    <row r="181">
      <c r="A181" s="21">
        <f t="shared" si="17"/>
        <v>35239</v>
      </c>
      <c r="B181" s="21" t="s">
        <v>9</v>
      </c>
    </row>
    <row r="182">
      <c r="A182" s="21">
        <f t="shared" si="17"/>
        <v>35239</v>
      </c>
      <c r="B182" s="21" t="s">
        <v>9</v>
      </c>
    </row>
    <row r="183">
      <c r="A183" s="21">
        <f t="shared" si="17"/>
        <v>35239</v>
      </c>
      <c r="B183" s="21" t="s">
        <v>9</v>
      </c>
    </row>
    <row r="184">
      <c r="A184" s="21">
        <f t="shared" si="17"/>
        <v>35239</v>
      </c>
      <c r="B184" s="21" t="s">
        <v>9</v>
      </c>
    </row>
    <row r="185">
      <c r="A185" s="21">
        <f t="shared" si="17"/>
        <v>35239</v>
      </c>
      <c r="B185" s="21" t="s">
        <v>9</v>
      </c>
    </row>
    <row r="186">
      <c r="A186" s="21">
        <f t="shared" si="17"/>
        <v>35239</v>
      </c>
      <c r="B186" s="21" t="s">
        <v>9</v>
      </c>
    </row>
    <row r="187">
      <c r="A187" s="21">
        <f t="shared" si="17"/>
        <v>35239</v>
      </c>
      <c r="B187" s="21" t="s">
        <v>9</v>
      </c>
    </row>
    <row r="188">
      <c r="A188" s="21">
        <f t="shared" si="17"/>
        <v>35239</v>
      </c>
      <c r="B188" s="21" t="s">
        <v>9</v>
      </c>
    </row>
    <row r="189">
      <c r="A189" s="21">
        <f t="shared" si="17"/>
        <v>35239</v>
      </c>
      <c r="B189" s="21" t="s">
        <v>9</v>
      </c>
    </row>
    <row r="190">
      <c r="A190" s="21">
        <f t="shared" si="17"/>
        <v>35239</v>
      </c>
      <c r="B190" s="21" t="s">
        <v>9</v>
      </c>
    </row>
    <row r="191">
      <c r="A191" s="21">
        <f t="shared" si="17"/>
        <v>35239</v>
      </c>
      <c r="B191" s="21" t="s">
        <v>9</v>
      </c>
    </row>
    <row r="192">
      <c r="A192" s="21">
        <f t="shared" si="17"/>
        <v>35239</v>
      </c>
      <c r="B192" s="21" t="s">
        <v>9</v>
      </c>
    </row>
    <row r="193">
      <c r="A193" s="21">
        <f t="shared" si="17"/>
        <v>35239</v>
      </c>
      <c r="B193" s="21" t="s">
        <v>9</v>
      </c>
    </row>
    <row r="194">
      <c r="A194" s="21">
        <f t="shared" si="17"/>
        <v>35239</v>
      </c>
      <c r="B194" s="21" t="s">
        <v>9</v>
      </c>
    </row>
    <row r="195">
      <c r="A195" s="21">
        <f t="shared" si="17"/>
        <v>35239</v>
      </c>
      <c r="B195" s="21" t="s">
        <v>9</v>
      </c>
    </row>
    <row r="196">
      <c r="A196" s="21">
        <f t="shared" si="17"/>
        <v>35239</v>
      </c>
      <c r="B196" s="21" t="s">
        <v>9</v>
      </c>
    </row>
    <row r="197">
      <c r="A197" s="21">
        <f t="shared" si="17"/>
        <v>35239</v>
      </c>
      <c r="B197" s="21" t="s">
        <v>9</v>
      </c>
    </row>
    <row r="198">
      <c r="A198" s="21">
        <f t="shared" si="17"/>
        <v>35239</v>
      </c>
      <c r="B198" s="21" t="s">
        <v>9</v>
      </c>
    </row>
    <row r="199">
      <c r="A199" s="21">
        <f t="shared" si="17"/>
        <v>35239</v>
      </c>
      <c r="B199" s="21" t="s">
        <v>9</v>
      </c>
    </row>
    <row r="200">
      <c r="A200" s="21">
        <f t="shared" si="17"/>
        <v>35239</v>
      </c>
      <c r="B200" s="21" t="s">
        <v>9</v>
      </c>
    </row>
    <row r="201">
      <c r="A201" s="21">
        <f t="shared" si="17"/>
        <v>35239</v>
      </c>
      <c r="B201" s="21" t="s">
        <v>9</v>
      </c>
    </row>
    <row r="202">
      <c r="A202" s="21">
        <f t="shared" si="17"/>
        <v>35239</v>
      </c>
      <c r="B202" s="21" t="s">
        <v>9</v>
      </c>
    </row>
    <row r="203">
      <c r="A203" s="21">
        <f t="shared" si="17"/>
        <v>35239</v>
      </c>
      <c r="B203" s="21" t="s">
        <v>9</v>
      </c>
    </row>
    <row r="204">
      <c r="A204" s="21">
        <f t="shared" si="17"/>
        <v>35239</v>
      </c>
      <c r="B204" s="21" t="s">
        <v>9</v>
      </c>
    </row>
    <row r="205">
      <c r="A205" s="21">
        <f t="shared" si="17"/>
        <v>35239</v>
      </c>
      <c r="B205" s="21" t="s">
        <v>9</v>
      </c>
    </row>
    <row r="206">
      <c r="A206" s="21">
        <f t="shared" si="17"/>
        <v>35239</v>
      </c>
      <c r="B206" s="21" t="s">
        <v>9</v>
      </c>
    </row>
    <row r="207">
      <c r="A207" s="21">
        <f t="shared" si="17"/>
        <v>35239</v>
      </c>
      <c r="B207" s="21" t="s">
        <v>9</v>
      </c>
    </row>
    <row r="208">
      <c r="A208" s="21">
        <f t="shared" si="17"/>
        <v>35239</v>
      </c>
      <c r="B208" s="21" t="s">
        <v>9</v>
      </c>
    </row>
    <row r="209">
      <c r="A209" s="21">
        <f t="shared" si="17"/>
        <v>35239</v>
      </c>
      <c r="B209" s="21" t="s">
        <v>9</v>
      </c>
    </row>
    <row r="210">
      <c r="A210" s="21">
        <f t="shared" si="17"/>
        <v>35239</v>
      </c>
      <c r="B210" s="21" t="s">
        <v>9</v>
      </c>
    </row>
    <row r="211">
      <c r="A211" s="21">
        <f t="shared" si="17"/>
        <v>35239</v>
      </c>
      <c r="B211" s="21" t="s">
        <v>9</v>
      </c>
    </row>
    <row r="212">
      <c r="A212" s="21">
        <f t="shared" si="17"/>
        <v>35239</v>
      </c>
      <c r="B212" s="21" t="s">
        <v>9</v>
      </c>
    </row>
    <row r="213">
      <c r="A213" s="21">
        <f t="shared" si="17"/>
        <v>35239</v>
      </c>
      <c r="B213" s="21" t="s">
        <v>9</v>
      </c>
    </row>
    <row r="214">
      <c r="A214" s="21">
        <f t="shared" si="17"/>
        <v>35239</v>
      </c>
      <c r="B214" s="21" t="s">
        <v>9</v>
      </c>
    </row>
    <row r="215">
      <c r="A215" s="21">
        <f t="shared" si="17"/>
        <v>35239</v>
      </c>
      <c r="B215" s="21" t="s">
        <v>9</v>
      </c>
    </row>
    <row r="216">
      <c r="A216" s="21">
        <f t="shared" si="17"/>
        <v>35239</v>
      </c>
      <c r="B216" s="21" t="s">
        <v>9</v>
      </c>
    </row>
    <row r="217">
      <c r="A217" s="21">
        <f t="shared" si="17"/>
        <v>35239</v>
      </c>
      <c r="B217" s="21" t="s">
        <v>9</v>
      </c>
    </row>
    <row r="218">
      <c r="A218" s="21">
        <f t="shared" si="17"/>
        <v>35239</v>
      </c>
      <c r="B218" s="21" t="s">
        <v>9</v>
      </c>
    </row>
    <row r="219">
      <c r="A219" s="21">
        <f t="shared" si="17"/>
        <v>35239</v>
      </c>
      <c r="B219" s="21" t="s">
        <v>9</v>
      </c>
    </row>
    <row r="220">
      <c r="A220" s="21">
        <f t="shared" si="17"/>
        <v>35239</v>
      </c>
      <c r="B220" s="21" t="s">
        <v>9</v>
      </c>
    </row>
    <row r="221">
      <c r="A221" s="21">
        <f t="shared" si="17"/>
        <v>35239</v>
      </c>
      <c r="B221" s="21" t="s">
        <v>9</v>
      </c>
    </row>
    <row r="222">
      <c r="A222" s="21">
        <f t="shared" si="17"/>
        <v>35239</v>
      </c>
      <c r="B222" s="21" t="s">
        <v>9</v>
      </c>
    </row>
    <row r="223">
      <c r="A223" s="21">
        <f t="shared" si="17"/>
        <v>35239</v>
      </c>
      <c r="B223" s="21" t="s">
        <v>9</v>
      </c>
    </row>
    <row r="224">
      <c r="A224" s="21">
        <f t="shared" si="17"/>
        <v>35239</v>
      </c>
      <c r="B224" s="21" t="s">
        <v>9</v>
      </c>
    </row>
    <row r="225">
      <c r="A225" s="21">
        <f t="shared" si="17"/>
        <v>35239</v>
      </c>
      <c r="B225" s="21" t="s">
        <v>9</v>
      </c>
    </row>
    <row r="226">
      <c r="A226" s="21">
        <f t="shared" si="17"/>
        <v>35239</v>
      </c>
      <c r="B226" s="21" t="s">
        <v>9</v>
      </c>
    </row>
    <row r="227">
      <c r="A227" s="21">
        <f t="shared" si="17"/>
        <v>35239</v>
      </c>
      <c r="B227" s="21" t="s">
        <v>9</v>
      </c>
    </row>
    <row r="228">
      <c r="A228" s="21">
        <f t="shared" si="17"/>
        <v>35239</v>
      </c>
      <c r="B228" s="21" t="s">
        <v>9</v>
      </c>
    </row>
    <row r="229">
      <c r="A229" s="21">
        <f t="shared" si="17"/>
        <v>35239</v>
      </c>
      <c r="B229" s="21" t="s">
        <v>9</v>
      </c>
    </row>
    <row r="230">
      <c r="A230" s="21">
        <f t="shared" si="17"/>
        <v>35239</v>
      </c>
      <c r="B230" s="21" t="s">
        <v>9</v>
      </c>
    </row>
    <row r="231">
      <c r="A231" s="21">
        <f t="shared" si="17"/>
        <v>35239</v>
      </c>
      <c r="B231" s="21" t="s">
        <v>9</v>
      </c>
    </row>
    <row r="232">
      <c r="A232" s="21">
        <f t="shared" si="17"/>
        <v>35239</v>
      </c>
      <c r="B232" s="21" t="s">
        <v>9</v>
      </c>
    </row>
    <row r="233">
      <c r="A233" s="21">
        <f t="shared" si="17"/>
        <v>35239</v>
      </c>
      <c r="B233" s="21" t="s">
        <v>9</v>
      </c>
    </row>
    <row r="234">
      <c r="A234" s="21">
        <f t="shared" si="17"/>
        <v>35239</v>
      </c>
      <c r="B234" s="21" t="s">
        <v>9</v>
      </c>
    </row>
    <row r="235">
      <c r="A235" s="21">
        <f t="shared" si="17"/>
        <v>35239</v>
      </c>
      <c r="B235" s="21" t="s">
        <v>9</v>
      </c>
    </row>
    <row r="236">
      <c r="A236" s="21">
        <f t="shared" si="17"/>
        <v>35239</v>
      </c>
      <c r="B236" s="21" t="s">
        <v>9</v>
      </c>
    </row>
    <row r="237">
      <c r="A237" s="21">
        <f t="shared" si="17"/>
        <v>35239</v>
      </c>
      <c r="B237" s="21" t="s">
        <v>9</v>
      </c>
    </row>
    <row r="238">
      <c r="A238" s="21">
        <f t="shared" si="17"/>
        <v>35239</v>
      </c>
      <c r="B238" s="21" t="s">
        <v>9</v>
      </c>
    </row>
    <row r="239">
      <c r="A239" s="21">
        <f t="shared" si="17"/>
        <v>35239</v>
      </c>
      <c r="B239" s="21" t="s">
        <v>9</v>
      </c>
    </row>
    <row r="240">
      <c r="A240" s="21">
        <f t="shared" si="17"/>
        <v>35239</v>
      </c>
      <c r="B240" s="21" t="s">
        <v>9</v>
      </c>
    </row>
    <row r="241">
      <c r="A241" s="21">
        <f t="shared" si="17"/>
        <v>35239</v>
      </c>
      <c r="B241" s="21" t="s">
        <v>9</v>
      </c>
    </row>
    <row r="242">
      <c r="A242" s="21">
        <f t="shared" si="17"/>
        <v>35239</v>
      </c>
      <c r="B242" s="21" t="s">
        <v>9</v>
      </c>
    </row>
    <row r="243">
      <c r="A243" s="21">
        <f t="shared" si="17"/>
        <v>35239</v>
      </c>
      <c r="B243" s="21" t="s">
        <v>9</v>
      </c>
    </row>
    <row r="244">
      <c r="A244" s="21">
        <f t="shared" si="17"/>
        <v>35239</v>
      </c>
      <c r="B244" s="21" t="s">
        <v>9</v>
      </c>
    </row>
    <row r="245">
      <c r="A245" s="21">
        <f t="shared" si="17"/>
        <v>35239</v>
      </c>
      <c r="B245" s="21" t="s">
        <v>9</v>
      </c>
    </row>
    <row r="246">
      <c r="A246" s="21">
        <f t="shared" si="17"/>
        <v>35239</v>
      </c>
      <c r="B246" s="21" t="s">
        <v>9</v>
      </c>
    </row>
    <row r="247">
      <c r="A247" s="21">
        <f t="shared" si="17"/>
        <v>35239</v>
      </c>
      <c r="B247" s="21" t="s">
        <v>9</v>
      </c>
    </row>
    <row r="248">
      <c r="A248" s="21">
        <f t="shared" si="17"/>
        <v>35239</v>
      </c>
      <c r="B248" s="21" t="s">
        <v>9</v>
      </c>
    </row>
    <row r="249">
      <c r="A249" s="21">
        <f t="shared" si="17"/>
        <v>35239</v>
      </c>
      <c r="B249" s="21" t="s">
        <v>9</v>
      </c>
    </row>
    <row r="250">
      <c r="A250" s="21">
        <f t="shared" si="17"/>
        <v>35239</v>
      </c>
      <c r="B250" s="21" t="s">
        <v>9</v>
      </c>
    </row>
    <row r="251">
      <c r="A251" s="21">
        <f t="shared" si="17"/>
        <v>35239</v>
      </c>
      <c r="B251" s="21" t="s">
        <v>9</v>
      </c>
    </row>
    <row r="252">
      <c r="A252" s="21">
        <f t="shared" si="17"/>
        <v>35239</v>
      </c>
      <c r="B252" s="21" t="s">
        <v>9</v>
      </c>
    </row>
    <row r="253">
      <c r="A253" s="21">
        <f t="shared" si="17"/>
        <v>35239</v>
      </c>
      <c r="B253" s="21" t="s">
        <v>9</v>
      </c>
    </row>
    <row r="254">
      <c r="A254" s="21">
        <f t="shared" si="17"/>
        <v>35239</v>
      </c>
      <c r="B254" s="21" t="s">
        <v>9</v>
      </c>
    </row>
    <row r="255">
      <c r="A255" s="21">
        <f t="shared" si="17"/>
        <v>35239</v>
      </c>
      <c r="B255" s="21" t="s">
        <v>9</v>
      </c>
    </row>
    <row r="256">
      <c r="A256" s="21">
        <f t="shared" si="17"/>
        <v>35239</v>
      </c>
      <c r="B256" s="21" t="s">
        <v>9</v>
      </c>
    </row>
    <row r="257">
      <c r="A257" s="21">
        <f t="shared" si="17"/>
        <v>35239</v>
      </c>
      <c r="B257" s="21" t="s">
        <v>9</v>
      </c>
    </row>
    <row r="258">
      <c r="A258" s="21">
        <f t="shared" si="17"/>
        <v>35239</v>
      </c>
      <c r="B258" s="21" t="s">
        <v>9</v>
      </c>
    </row>
    <row r="259">
      <c r="A259" s="21">
        <f t="shared" si="17"/>
        <v>35239</v>
      </c>
      <c r="B259" s="21" t="s">
        <v>9</v>
      </c>
    </row>
    <row r="260">
      <c r="A260" s="21">
        <f t="shared" si="17"/>
        <v>35239</v>
      </c>
      <c r="B260" s="21" t="s">
        <v>9</v>
      </c>
    </row>
    <row r="261">
      <c r="A261" s="21">
        <f t="shared" si="17"/>
        <v>35239</v>
      </c>
      <c r="B261" s="21" t="s">
        <v>9</v>
      </c>
    </row>
    <row r="262">
      <c r="A262" s="21">
        <f t="shared" si="17"/>
        <v>35239</v>
      </c>
      <c r="B262" s="21" t="s">
        <v>9</v>
      </c>
    </row>
    <row r="263">
      <c r="A263" s="21">
        <f t="shared" si="17"/>
        <v>35239</v>
      </c>
      <c r="B263" s="21" t="s">
        <v>9</v>
      </c>
    </row>
    <row r="264">
      <c r="A264" s="21">
        <f t="shared" si="17"/>
        <v>35239</v>
      </c>
      <c r="B264" s="21" t="s">
        <v>9</v>
      </c>
    </row>
    <row r="265">
      <c r="A265" s="21">
        <f t="shared" si="17"/>
        <v>35239</v>
      </c>
      <c r="B265" s="21" t="s">
        <v>9</v>
      </c>
    </row>
    <row r="266">
      <c r="A266" s="21">
        <f t="shared" si="17"/>
        <v>35239</v>
      </c>
      <c r="B266" s="21" t="s">
        <v>9</v>
      </c>
    </row>
    <row r="267">
      <c r="A267" s="21">
        <f t="shared" si="17"/>
        <v>35239</v>
      </c>
      <c r="B267" s="21" t="s">
        <v>9</v>
      </c>
    </row>
    <row r="268">
      <c r="A268" s="21">
        <f t="shared" si="17"/>
        <v>35239</v>
      </c>
      <c r="B268" s="21" t="s">
        <v>9</v>
      </c>
    </row>
    <row r="269">
      <c r="A269" s="21">
        <f t="shared" si="17"/>
        <v>35239</v>
      </c>
      <c r="B269" s="21" t="e">
        <f>um</f>
        <v>#NAME?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2016-01-04T18:00:28Z</dcterms:created>
  <dcterms:modified xsi:type="dcterms:W3CDTF">2015-10-26T11:54:50Z</dcterms:modified>
  <cp:lastPrinted>2016-01-04T18:00:28Z</cp:lastPrinted>
</cp:coreProperties>
</file>