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charts/chart4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harts/chart3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2" sheetId="1" r:id="rId1"/>
    <sheet name="Grafiek" sheetId="2" r:id="rId2"/>
    <sheet name="Sheet1" sheetId="3" r:id="rId3"/>
  </sheets>
  <definedNames/>
  <calcPr calcId="114210"/>
</workbook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<sst xmlns="http://schemas.openxmlformats.org/spreadsheetml/2006/main" count="9" uniqueCount="9">
  <si>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</si>
  <si>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</si>
  <si>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</si>
  <si>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</si>
  <si>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AVERAGE: 126(276x)</t>
  </si>
  <si>
    <t>AVERAGE: 197(178x)</t>
  </si>
  <si>
    <t>begin avg</t>
  </si>
  <si>
    <t>max</t>
  </si>
  <si>
    <t>end avg</t>
  </si>
  <si>
    <t>#NAME?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</si>
</sst>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Sheet1!$A$2:$A$139</c:f>
              <c:numCache/>
            </c:numRef>
          </c:cat>
          <c:val>
            <c:numRef>
              <c:f>Sheet1!$B$2:$B$139</c:f>
              <c:numCache/>
            </c:numRef>
          </c:val>
          <c:smooth val="0"/>
        </c:ser>
        <c:marker val="1"/>
        <c:axId val="156711739"/>
        <c:axId val="1732410217"/>
      </c:lineChart>
      <c:catAx>
        <c:axId val="156711739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732410217"/>
        <c:crosses val="autoZero"/>
        <c:auto val="1"/>
        <c:tickLblSkip val="1"/>
        <c:tickMarkSkip val="1"/>
      </c:catAx>
      <c:valAx>
        <c:axId val="1732410217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56711739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Sheet1!$C$2:$C$179</c:f>
              <c:numCache/>
            </c:numRef>
          </c:cat>
          <c:val>
            <c:numRef>
              <c:f>Sheet1!$E$2:$E$179</c:f>
              <c:numCache/>
            </c:numRef>
          </c:val>
          <c:smooth val="0"/>
        </c:ser>
        <c:marker val="1"/>
        <c:axId val="2017860548"/>
        <c:axId val="1413886135"/>
      </c:lineChart>
      <c:catAx>
        <c:axId val="2017860548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413886135"/>
        <c:crosses val="autoZero"/>
        <c:auto val="1"/>
        <c:tickLblSkip val="1"/>
        <c:tickMarkSkip val="1"/>
      </c:catAx>
      <c:valAx>
        <c:axId val="1413886135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201786054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Sheet1!$A$2:$A$277</c:f>
              <c:numCache/>
            </c:numRef>
          </c:cat>
          <c:val>
            <c:numRef>
              <c:f>Sheet1!$B$2:$B$277</c:f>
              <c:numCache/>
            </c:numRef>
          </c:val>
          <c:smooth val="0"/>
        </c:ser>
        <c:marker val="1"/>
        <c:axId val="1693997031"/>
        <c:axId val="278262050"/>
      </c:lineChart>
      <c:catAx>
        <c:axId val="1693997031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278262050"/>
        <c:crosses val="autoZero"/>
        <c:auto val="1"/>
        <c:lblOffset val="100"/>
        <c:tickLblSkip val="1"/>
        <c:tickMarkSkip val="1"/>
        <c:noMultiLvlLbl val="0"/>
      </c:catAx>
      <c:valAx>
        <c:axId val="278262050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1693997031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Sheet1!$C$2:$C$179</c:f>
              <c:numCache/>
            </c:numRef>
          </c:cat>
          <c:val>
            <c:numRef>
              <c:f>Sheet1!$E$2:$E$179</c:f>
              <c:numCache/>
            </c:numRef>
          </c:val>
          <c:smooth val="0"/>
        </c:ser>
        <c:marker val="1"/>
        <c:axId val="1489322191"/>
        <c:axId val="1029898472"/>
      </c:lineChart>
      <c:catAx>
        <c:axId val="1489322191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029898472"/>
        <c:crosses val="autoZero"/>
        <c:auto val="1"/>
        <c:lblOffset val="100"/>
        <c:tickLblSkip val="1"/>
        <c:tickMarkSkip val="1"/>
        <c:noMultiLvlLbl val="0"/>
      </c:catAx>
      <c:valAx>
        <c:axId val="1029898472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1489322191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3.xml" /><Relationship Id="rId2" Type="http://schemas.openxmlformats.org/officeDocument/2006/relationships/chart" Target="/xl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3"/>
  <dimension ref="A1:Y46"/>
  <sheetViews>
    <sheetView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abSelected="1"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1"/>
  <dimension ref="A1:K278"/>
  <sheetViews>
    <sheetView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1150</f>
        <v>1150</v>
      </c>
      <c r="B2" s="21">
        <f>22</f>
        <v>22</v>
      </c>
      <c r="C2" s="21">
        <f>1019</f>
        <v>1019</v>
      </c>
      <c r="D2" s="21">
        <f>5133</f>
        <v>5133</v>
      </c>
      <c r="E2" s="21">
        <f>5</f>
        <v>5</v>
      </c>
      <c r="G2" s="21">
        <f>126</f>
        <v>126</v>
      </c>
    </row>
    <row r="3">
      <c r="A3" s="21">
        <f>1405</f>
        <v>1405</v>
      </c>
      <c r="B3" s="21">
        <f>16</f>
        <v>16</v>
      </c>
      <c r="C3" s="21">
        <f>1200</f>
        <v>1200</v>
      </c>
      <c r="D3" s="21">
        <f>15517</f>
        <v>15517</v>
      </c>
      <c r="E3" s="21">
        <f>15</f>
        <v>15</v>
      </c>
    </row>
    <row r="4">
      <c r="A4" s="21">
        <f>1635</f>
        <v>1635</v>
      </c>
      <c r="B4" s="21">
        <f>9</f>
        <v>9</v>
      </c>
      <c r="C4" s="21">
        <f>1398</f>
        <v>1398</v>
      </c>
      <c r="D4" s="21">
        <f>53823</f>
        <v>53823</v>
      </c>
      <c r="E4" s="21">
        <f>52</f>
        <v>52</v>
      </c>
      <c r="G4" s="21" t="s">
        <v>5</v>
      </c>
    </row>
    <row r="5">
      <c r="A5" s="21">
        <f>1850</f>
        <v>1850</v>
      </c>
      <c r="B5" s="21">
        <f t="shared" ref="B5:B13" si="0">0</f>
        <v>0</v>
      </c>
      <c r="C5" s="21">
        <f>1577</f>
        <v>1577</v>
      </c>
      <c r="D5" s="21">
        <f>57995</f>
        <v>57995</v>
      </c>
      <c r="E5" s="21">
        <f>56</f>
        <v>56</v>
      </c>
      <c r="G5" s="21">
        <f>197</f>
        <v>197</v>
      </c>
    </row>
    <row r="6">
      <c r="A6" s="21">
        <f>2091</f>
        <v>2091</v>
      </c>
      <c r="B6" s="21">
        <f t="shared" si="0"/>
        <v>0</v>
      </c>
      <c r="C6" s="21">
        <f>1766</f>
        <v>1766</v>
      </c>
      <c r="D6" s="21">
        <f>75512</f>
        <v>75512</v>
      </c>
      <c r="E6" s="21">
        <f>73</f>
        <v>73</v>
      </c>
    </row>
    <row r="7">
      <c r="A7" s="21">
        <f>2364</f>
        <v>2364</v>
      </c>
      <c r="B7" s="21">
        <f t="shared" si="0"/>
        <v>0</v>
      </c>
      <c r="C7" s="21">
        <f>1975</f>
        <v>1975</v>
      </c>
      <c r="D7" s="21">
        <f>75512</f>
        <v>75512</v>
      </c>
      <c r="E7" s="21">
        <f>73</f>
        <v>73</v>
      </c>
    </row>
    <row r="8">
      <c r="A8" s="21">
        <f>2624</f>
        <v>2624</v>
      </c>
      <c r="B8" s="21">
        <f t="shared" si="0"/>
        <v>0</v>
      </c>
      <c r="C8" s="21">
        <f>2155</f>
        <v>2155</v>
      </c>
      <c r="D8" s="21">
        <f>75520</f>
        <v>75520</v>
      </c>
      <c r="E8" s="21">
        <f>73</f>
        <v>73</v>
      </c>
    </row>
    <row r="9">
      <c r="A9" s="21">
        <f>2885</f>
        <v>2885</v>
      </c>
      <c r="B9" s="21">
        <f t="shared" si="0"/>
        <v>0</v>
      </c>
      <c r="C9" s="21">
        <f>2357</f>
        <v>2357</v>
      </c>
      <c r="D9" s="21">
        <f>91113</f>
        <v>91113</v>
      </c>
      <c r="E9" s="21">
        <f>88</f>
        <v>88</v>
      </c>
    </row>
    <row r="10">
      <c r="A10" s="21">
        <f>3113</f>
        <v>3113</v>
      </c>
      <c r="B10" s="21">
        <f t="shared" si="0"/>
        <v>0</v>
      </c>
      <c r="C10" s="21">
        <f>2547</f>
        <v>2547</v>
      </c>
      <c r="D10" s="21">
        <f>91113</f>
        <v>91113</v>
      </c>
      <c r="E10" s="21">
        <f>88</f>
        <v>88</v>
      </c>
    </row>
    <row r="11">
      <c r="A11" s="21">
        <f>3363</f>
        <v>3363</v>
      </c>
      <c r="B11" s="21">
        <f t="shared" si="0"/>
        <v>0</v>
      </c>
      <c r="C11" s="21">
        <f>2786</f>
        <v>2786</v>
      </c>
      <c r="D11" s="21">
        <f>91128</f>
        <v>91128</v>
      </c>
      <c r="E11" s="21">
        <f>88</f>
        <v>88</v>
      </c>
    </row>
    <row r="12">
      <c r="A12" s="21">
        <f>3624</f>
        <v>3624</v>
      </c>
      <c r="B12" s="21">
        <f t="shared" si="0"/>
        <v>0</v>
      </c>
      <c r="C12" s="21">
        <f>2977</f>
        <v>2977</v>
      </c>
      <c r="D12" s="21">
        <f>91128</f>
        <v>91128</v>
      </c>
      <c r="E12" s="21">
        <f>88</f>
        <v>88</v>
      </c>
      <c r="H12" s="21" t="s">
        <v>6</v>
      </c>
      <c r="I12" s="21" t="s">
        <v>7</v>
      </c>
      <c r="J12" s="21" t="s">
        <v>8</v>
      </c>
    </row>
    <row r="13">
      <c r="A13" s="21">
        <f>3894</f>
        <v>3894</v>
      </c>
      <c r="B13" s="21">
        <f t="shared" si="0"/>
        <v>0</v>
      </c>
      <c r="C13" s="21">
        <f>3183</f>
        <v>3183</v>
      </c>
      <c r="D13" s="21">
        <f>91128</f>
        <v>91128</v>
      </c>
      <c r="E13" s="21">
        <f>88</f>
        <v>88</v>
      </c>
      <c r="H13" s="21">
        <v>89.14</v>
      </c>
      <c r="I13" s="21">
        <f>MAX(E2:E503)</f>
        <v>117</v>
      </c>
      <c r="J13" s="21">
        <v>100</v>
      </c>
    </row>
    <row r="14">
      <c r="A14" s="21">
        <f>4220</f>
        <v>4220</v>
      </c>
      <c r="B14" s="21">
        <f>2</f>
        <v>2</v>
      </c>
      <c r="C14" s="21">
        <f>3358</f>
        <v>3358</v>
      </c>
      <c r="D14" s="21">
        <f>91140</f>
        <v>91140</v>
      </c>
      <c r="E14" s="21">
        <f t="shared" ref="E14:E26" si="1">89</f>
        <v>89</v>
      </c>
    </row>
    <row r="15">
      <c r="A15" s="21">
        <f>4496</f>
        <v>4496</v>
      </c>
      <c r="B15" s="21">
        <f>0</f>
        <v>0</v>
      </c>
      <c r="C15" s="21">
        <f>3548</f>
        <v>3548</v>
      </c>
      <c r="D15" s="21">
        <f>91140</f>
        <v>91140</v>
      </c>
      <c r="E15" s="21">
        <f t="shared" si="1"/>
        <v>89</v>
      </c>
    </row>
    <row r="16">
      <c r="A16" s="21">
        <f>4787</f>
        <v>4787</v>
      </c>
      <c r="B16" s="21">
        <f>0</f>
        <v>0</v>
      </c>
      <c r="C16" s="21">
        <f>3747</f>
        <v>3747</v>
      </c>
      <c r="D16" s="21">
        <f>91142</f>
        <v>91142</v>
      </c>
      <c r="E16" s="21">
        <f t="shared" si="1"/>
        <v>89</v>
      </c>
    </row>
    <row r="17">
      <c r="A17" s="21">
        <f>5089</f>
        <v>5089</v>
      </c>
      <c r="B17" s="21">
        <f>0</f>
        <v>0</v>
      </c>
      <c r="C17" s="21">
        <f>3961</f>
        <v>3961</v>
      </c>
      <c r="D17" s="21">
        <f>91142</f>
        <v>91142</v>
      </c>
      <c r="E17" s="21">
        <f t="shared" si="1"/>
        <v>89</v>
      </c>
    </row>
    <row r="18">
      <c r="A18" s="21">
        <f>5377</f>
        <v>5377</v>
      </c>
      <c r="B18" s="21">
        <f>0</f>
        <v>0</v>
      </c>
      <c r="C18" s="21">
        <f>4125</f>
        <v>4125</v>
      </c>
      <c r="D18" s="21">
        <f>91142</f>
        <v>91142</v>
      </c>
      <c r="E18" s="21">
        <f t="shared" si="1"/>
        <v>89</v>
      </c>
    </row>
    <row r="19">
      <c r="A19" s="21">
        <f>5662</f>
        <v>5662</v>
      </c>
      <c r="B19" s="21">
        <f>0</f>
        <v>0</v>
      </c>
      <c r="C19" s="21">
        <f>4345</f>
        <v>4345</v>
      </c>
      <c r="D19" s="21">
        <f>91142</f>
        <v>91142</v>
      </c>
      <c r="E19" s="21">
        <f t="shared" si="1"/>
        <v>89</v>
      </c>
    </row>
    <row r="20">
      <c r="A20" s="21">
        <f>5953</f>
        <v>5953</v>
      </c>
      <c r="B20" s="21">
        <f>13</f>
        <v>13</v>
      </c>
      <c r="C20" s="21">
        <f>4604</f>
        <v>4604</v>
      </c>
      <c r="D20" s="21">
        <f>91142</f>
        <v>91142</v>
      </c>
      <c r="E20" s="21">
        <f t="shared" si="1"/>
        <v>89</v>
      </c>
    </row>
    <row r="21">
      <c r="A21" s="21">
        <f>6182</f>
        <v>6182</v>
      </c>
      <c r="B21" s="21">
        <f>7</f>
        <v>7</v>
      </c>
      <c r="C21" s="21">
        <f>4775</f>
        <v>4775</v>
      </c>
      <c r="D21" s="21">
        <f>91142</f>
        <v>91142</v>
      </c>
      <c r="E21" s="21">
        <f t="shared" si="1"/>
        <v>89</v>
      </c>
    </row>
    <row r="22">
      <c r="A22" s="21">
        <f>6408</f>
        <v>6408</v>
      </c>
      <c r="B22" s="21">
        <f>6</f>
        <v>6</v>
      </c>
      <c r="C22" s="21">
        <f>5008</f>
        <v>5008</v>
      </c>
      <c r="D22" s="21">
        <f>91142</f>
        <v>91142</v>
      </c>
      <c r="E22" s="21">
        <f t="shared" si="1"/>
        <v>89</v>
      </c>
    </row>
    <row r="23">
      <c r="A23" s="21">
        <f>6685</f>
        <v>6685</v>
      </c>
      <c r="B23" s="21">
        <f>0</f>
        <v>0</v>
      </c>
      <c r="C23" s="21">
        <f>5232</f>
        <v>5232</v>
      </c>
      <c r="D23" s="21">
        <f>91148</f>
        <v>91148</v>
      </c>
      <c r="E23" s="21">
        <f t="shared" si="1"/>
        <v>89</v>
      </c>
    </row>
    <row r="24">
      <c r="A24" s="21">
        <f>6947</f>
        <v>6947</v>
      </c>
      <c r="B24" s="21">
        <f>0</f>
        <v>0</v>
      </c>
      <c r="C24" s="21">
        <f>5478</f>
        <v>5478</v>
      </c>
      <c r="D24" s="21">
        <f>91148</f>
        <v>91148</v>
      </c>
      <c r="E24" s="21">
        <f t="shared" si="1"/>
        <v>89</v>
      </c>
    </row>
    <row r="25">
      <c r="A25" s="21">
        <f>7195</f>
        <v>7195</v>
      </c>
      <c r="B25" s="21">
        <f>0</f>
        <v>0</v>
      </c>
      <c r="C25" s="21">
        <f>5737</f>
        <v>5737</v>
      </c>
      <c r="D25" s="21">
        <f>91152</f>
        <v>91152</v>
      </c>
      <c r="E25" s="21">
        <f t="shared" si="1"/>
        <v>89</v>
      </c>
    </row>
    <row r="26">
      <c r="A26" s="21">
        <f>7458</f>
        <v>7458</v>
      </c>
      <c r="B26" s="21">
        <f>0</f>
        <v>0</v>
      </c>
      <c r="C26" s="21">
        <f>5921</f>
        <v>5921</v>
      </c>
      <c r="D26" s="21">
        <f>91197</f>
        <v>91197</v>
      </c>
      <c r="E26" s="21">
        <f t="shared" si="1"/>
        <v>89</v>
      </c>
    </row>
    <row r="27">
      <c r="A27" s="21">
        <f>7686</f>
        <v>7686</v>
      </c>
      <c r="B27" s="21">
        <f>8</f>
        <v>8</v>
      </c>
      <c r="C27" s="21">
        <f>6094</f>
        <v>6094</v>
      </c>
      <c r="D27" s="21">
        <f>93081</f>
        <v>93081</v>
      </c>
      <c r="E27" s="21">
        <f>90</f>
        <v>90</v>
      </c>
    </row>
    <row r="28">
      <c r="A28" s="21">
        <f>7969</f>
        <v>7969</v>
      </c>
      <c r="B28" s="21">
        <f>0</f>
        <v>0</v>
      </c>
      <c r="C28" s="21">
        <f>6303</f>
        <v>6303</v>
      </c>
      <c r="D28" s="21">
        <f>94296</f>
        <v>94296</v>
      </c>
      <c r="E28" s="21">
        <f>92</f>
        <v>92</v>
      </c>
    </row>
    <row r="29">
      <c r="A29" s="21">
        <f>8221</f>
        <v>8221</v>
      </c>
      <c r="B29" s="21">
        <f>0</f>
        <v>0</v>
      </c>
      <c r="C29" s="21">
        <f>6519</f>
        <v>6519</v>
      </c>
      <c r="D29" s="21">
        <f>95625</f>
        <v>95625</v>
      </c>
      <c r="E29" s="21">
        <f>93</f>
        <v>93</v>
      </c>
    </row>
    <row r="30">
      <c r="A30" s="21">
        <f>8438</f>
        <v>8438</v>
      </c>
      <c r="B30" s="21">
        <f>0</f>
        <v>0</v>
      </c>
      <c r="C30" s="21">
        <f>6704</f>
        <v>6704</v>
      </c>
      <c r="D30" s="21">
        <f>86770</f>
        <v>86770</v>
      </c>
      <c r="E30" s="21">
        <f>84</f>
        <v>84</v>
      </c>
    </row>
    <row r="31">
      <c r="A31" s="21">
        <f>8657</f>
        <v>8657</v>
      </c>
      <c r="B31" s="21">
        <f>0</f>
        <v>0</v>
      </c>
      <c r="C31" s="21">
        <f>6910</f>
        <v>6910</v>
      </c>
      <c r="D31" s="21">
        <f>86770</f>
        <v>86770</v>
      </c>
      <c r="E31" s="21">
        <f>84</f>
        <v>84</v>
      </c>
    </row>
    <row r="32">
      <c r="A32" s="21">
        <f>8907</f>
        <v>8907</v>
      </c>
      <c r="B32" s="21">
        <f>0</f>
        <v>0</v>
      </c>
      <c r="C32" s="21">
        <f>7135</f>
        <v>7135</v>
      </c>
      <c r="D32" s="21">
        <f>102422</f>
        <v>102422</v>
      </c>
      <c r="E32" s="21">
        <f t="shared" ref="E32:E42" si="2">100</f>
        <v>100</v>
      </c>
    </row>
    <row r="33">
      <c r="A33" s="21">
        <f>9141</f>
        <v>9141</v>
      </c>
      <c r="B33" s="21">
        <f>3</f>
        <v>3</v>
      </c>
      <c r="C33" s="21">
        <f>7356</f>
        <v>7356</v>
      </c>
      <c r="D33" s="21">
        <f>102422</f>
        <v>102422</v>
      </c>
      <c r="E33" s="21">
        <f t="shared" si="2"/>
        <v>100</v>
      </c>
    </row>
    <row r="34">
      <c r="A34" s="21">
        <f>9365</f>
        <v>9365</v>
      </c>
      <c r="B34" s="21">
        <f>0</f>
        <v>0</v>
      </c>
      <c r="C34" s="21">
        <f>7562</f>
        <v>7562</v>
      </c>
      <c r="D34" s="21">
        <f>102422</f>
        <v>102422</v>
      </c>
      <c r="E34" s="21">
        <f t="shared" si="2"/>
        <v>100</v>
      </c>
    </row>
    <row r="35">
      <c r="A35" s="21">
        <f>9674</f>
        <v>9674</v>
      </c>
      <c r="B35" s="21">
        <f>7</f>
        <v>7</v>
      </c>
      <c r="C35" s="21">
        <f>7771</f>
        <v>7771</v>
      </c>
      <c r="D35" s="21">
        <f>102750</f>
        <v>102750</v>
      </c>
      <c r="E35" s="21">
        <f t="shared" si="2"/>
        <v>100</v>
      </c>
    </row>
    <row r="36">
      <c r="A36" s="21">
        <f>9898</f>
        <v>9898</v>
      </c>
      <c r="B36" s="21">
        <f t="shared" ref="B36:B44" si="3">0</f>
        <v>0</v>
      </c>
      <c r="C36" s="21">
        <f>7937</f>
        <v>7937</v>
      </c>
      <c r="D36" s="21">
        <f>103030</f>
        <v>103030</v>
      </c>
      <c r="E36" s="21">
        <f t="shared" si="2"/>
        <v>100</v>
      </c>
    </row>
    <row r="37">
      <c r="A37" s="21">
        <f>10164</f>
        <v>10164</v>
      </c>
      <c r="B37" s="21">
        <f t="shared" si="3"/>
        <v>0</v>
      </c>
      <c r="C37" s="21">
        <f>8137</f>
        <v>8137</v>
      </c>
      <c r="D37" s="21">
        <f>103064</f>
        <v>103064</v>
      </c>
      <c r="E37" s="21">
        <f t="shared" si="2"/>
        <v>100</v>
      </c>
    </row>
    <row r="38">
      <c r="A38" s="21">
        <f>10424</f>
        <v>10424</v>
      </c>
      <c r="B38" s="21">
        <f t="shared" si="3"/>
        <v>0</v>
      </c>
      <c r="C38" s="21">
        <f>8350</f>
        <v>8350</v>
      </c>
      <c r="D38" s="21">
        <f>103064</f>
        <v>103064</v>
      </c>
      <c r="E38" s="21">
        <f t="shared" si="2"/>
        <v>100</v>
      </c>
    </row>
    <row r="39">
      <c r="A39" s="21">
        <f>10663</f>
        <v>10663</v>
      </c>
      <c r="B39" s="21">
        <f t="shared" si="3"/>
        <v>0</v>
      </c>
      <c r="C39" s="21">
        <f>8548</f>
        <v>8548</v>
      </c>
      <c r="D39" s="21">
        <f>103064</f>
        <v>103064</v>
      </c>
      <c r="E39" s="21">
        <f t="shared" si="2"/>
        <v>100</v>
      </c>
    </row>
    <row r="40">
      <c r="A40" s="21">
        <f>10865</f>
        <v>10865</v>
      </c>
      <c r="B40" s="21">
        <f t="shared" si="3"/>
        <v>0</v>
      </c>
      <c r="C40" s="21">
        <f>8738</f>
        <v>8738</v>
      </c>
      <c r="D40" s="21">
        <f>103064</f>
        <v>103064</v>
      </c>
      <c r="E40" s="21">
        <f t="shared" si="2"/>
        <v>100</v>
      </c>
    </row>
    <row r="41">
      <c r="A41" s="21">
        <f>11074</f>
        <v>11074</v>
      </c>
      <c r="B41" s="21">
        <f t="shared" si="3"/>
        <v>0</v>
      </c>
      <c r="C41" s="21">
        <f>8891</f>
        <v>8891</v>
      </c>
      <c r="D41" s="21">
        <f>103064</f>
        <v>103064</v>
      </c>
      <c r="E41" s="21">
        <f t="shared" si="2"/>
        <v>100</v>
      </c>
    </row>
    <row r="42">
      <c r="A42" s="21">
        <f>11328</f>
        <v>11328</v>
      </c>
      <c r="B42" s="21">
        <f t="shared" si="3"/>
        <v>0</v>
      </c>
      <c r="C42" s="21">
        <f>9107</f>
        <v>9107</v>
      </c>
      <c r="D42" s="21">
        <f>103282</f>
        <v>103282</v>
      </c>
      <c r="E42" s="21">
        <f t="shared" si="2"/>
        <v>100</v>
      </c>
    </row>
    <row r="43">
      <c r="A43" s="21">
        <f>11608</f>
        <v>11608</v>
      </c>
      <c r="B43" s="21">
        <f t="shared" si="3"/>
        <v>0</v>
      </c>
      <c r="C43" s="21">
        <f>9307</f>
        <v>9307</v>
      </c>
      <c r="D43" s="21">
        <f>87783</f>
        <v>87783</v>
      </c>
      <c r="E43" s="21">
        <f t="shared" ref="E43:E56" si="4">85</f>
        <v>85</v>
      </c>
    </row>
    <row r="44">
      <c r="A44" s="21">
        <f>11837</f>
        <v>11837</v>
      </c>
      <c r="B44" s="21">
        <f t="shared" si="3"/>
        <v>0</v>
      </c>
      <c r="C44" s="21">
        <f>9552</f>
        <v>9552</v>
      </c>
      <c r="D44" s="21">
        <f>87783</f>
        <v>87783</v>
      </c>
      <c r="E44" s="21">
        <f t="shared" si="4"/>
        <v>85</v>
      </c>
    </row>
    <row r="45">
      <c r="A45" s="21">
        <f>12110</f>
        <v>12110</v>
      </c>
      <c r="B45" s="21">
        <f>15</f>
        <v>15</v>
      </c>
      <c r="C45" s="21">
        <f>9749</f>
        <v>9749</v>
      </c>
      <c r="D45" s="21">
        <f>87687</f>
        <v>87687</v>
      </c>
      <c r="E45" s="21">
        <f t="shared" si="4"/>
        <v>85</v>
      </c>
    </row>
    <row r="46">
      <c r="A46" s="21">
        <f>12341</f>
        <v>12341</v>
      </c>
      <c r="B46" s="21">
        <f t="shared" ref="B46:B59" si="5">0</f>
        <v>0</v>
      </c>
      <c r="C46" s="21">
        <f>9907</f>
        <v>9907</v>
      </c>
      <c r="D46" s="21">
        <f>87687</f>
        <v>87687</v>
      </c>
      <c r="E46" s="21">
        <f t="shared" si="4"/>
        <v>85</v>
      </c>
    </row>
    <row r="47">
      <c r="A47" s="21">
        <f>12600</f>
        <v>12600</v>
      </c>
      <c r="B47" s="21">
        <f t="shared" si="5"/>
        <v>0</v>
      </c>
      <c r="C47" s="21">
        <f>10095</f>
        <v>10095</v>
      </c>
      <c r="D47" s="21">
        <f>87687</f>
        <v>87687</v>
      </c>
      <c r="E47" s="21">
        <f t="shared" si="4"/>
        <v>85</v>
      </c>
    </row>
    <row r="48">
      <c r="A48" s="21">
        <f>12865</f>
        <v>12865</v>
      </c>
      <c r="B48" s="21">
        <f t="shared" si="5"/>
        <v>0</v>
      </c>
      <c r="C48" s="21">
        <f>10341</f>
        <v>10341</v>
      </c>
      <c r="D48" s="21">
        <f>87687</f>
        <v>87687</v>
      </c>
      <c r="E48" s="21">
        <f t="shared" si="4"/>
        <v>85</v>
      </c>
    </row>
    <row r="49">
      <c r="A49" s="21">
        <f>13125</f>
        <v>13125</v>
      </c>
      <c r="B49" s="21">
        <f t="shared" si="5"/>
        <v>0</v>
      </c>
      <c r="C49" s="21">
        <f>10562</f>
        <v>10562</v>
      </c>
      <c r="D49" s="21">
        <f>87687</f>
        <v>87687</v>
      </c>
      <c r="E49" s="21">
        <f t="shared" si="4"/>
        <v>85</v>
      </c>
    </row>
    <row r="50">
      <c r="A50" s="21">
        <f>13343</f>
        <v>13343</v>
      </c>
      <c r="B50" s="21">
        <f t="shared" si="5"/>
        <v>0</v>
      </c>
      <c r="C50" s="21">
        <f>10777</f>
        <v>10777</v>
      </c>
      <c r="D50" s="21">
        <f>87687</f>
        <v>87687</v>
      </c>
      <c r="E50" s="21">
        <f t="shared" si="4"/>
        <v>85</v>
      </c>
    </row>
    <row r="51">
      <c r="A51" s="21">
        <f>13599</f>
        <v>13599</v>
      </c>
      <c r="B51" s="21">
        <f t="shared" si="5"/>
        <v>0</v>
      </c>
      <c r="C51" s="21">
        <f>10996</f>
        <v>10996</v>
      </c>
      <c r="D51" s="21">
        <f>87687</f>
        <v>87687</v>
      </c>
      <c r="E51" s="21">
        <f t="shared" si="4"/>
        <v>85</v>
      </c>
    </row>
    <row r="52">
      <c r="A52" s="21">
        <f>13814</f>
        <v>13814</v>
      </c>
      <c r="B52" s="21">
        <f t="shared" si="5"/>
        <v>0</v>
      </c>
      <c r="C52" s="21">
        <f>11181</f>
        <v>11181</v>
      </c>
      <c r="D52" s="21">
        <f>87739</f>
        <v>87739</v>
      </c>
      <c r="E52" s="21">
        <f t="shared" si="4"/>
        <v>85</v>
      </c>
    </row>
    <row r="53">
      <c r="A53" s="21">
        <f>14064</f>
        <v>14064</v>
      </c>
      <c r="B53" s="21">
        <f t="shared" si="5"/>
        <v>0</v>
      </c>
      <c r="C53" s="21">
        <f>11372</f>
        <v>11372</v>
      </c>
      <c r="D53" s="21">
        <f>87739</f>
        <v>87739</v>
      </c>
      <c r="E53" s="21">
        <f t="shared" si="4"/>
        <v>85</v>
      </c>
    </row>
    <row r="54">
      <c r="A54" s="21">
        <f>14289</f>
        <v>14289</v>
      </c>
      <c r="B54" s="21">
        <f t="shared" si="5"/>
        <v>0</v>
      </c>
      <c r="C54" s="21">
        <f>11527</f>
        <v>11527</v>
      </c>
      <c r="D54" s="21">
        <f>87739</f>
        <v>87739</v>
      </c>
      <c r="E54" s="21">
        <f t="shared" si="4"/>
        <v>85</v>
      </c>
    </row>
    <row r="55">
      <c r="A55" s="21">
        <f>14551</f>
        <v>14551</v>
      </c>
      <c r="B55" s="21">
        <f t="shared" si="5"/>
        <v>0</v>
      </c>
      <c r="C55" s="21">
        <f>11732</f>
        <v>11732</v>
      </c>
      <c r="D55" s="21">
        <f>87739</f>
        <v>87739</v>
      </c>
      <c r="E55" s="21">
        <f t="shared" si="4"/>
        <v>85</v>
      </c>
    </row>
    <row r="56">
      <c r="A56" s="21">
        <f>14815</f>
        <v>14815</v>
      </c>
      <c r="B56" s="21">
        <f t="shared" si="5"/>
        <v>0</v>
      </c>
      <c r="C56" s="21">
        <f>11951</f>
        <v>11951</v>
      </c>
      <c r="D56" s="21">
        <f>87739</f>
        <v>87739</v>
      </c>
      <c r="E56" s="21">
        <f t="shared" si="4"/>
        <v>85</v>
      </c>
    </row>
    <row r="57">
      <c r="A57" s="21">
        <f>15075</f>
        <v>15075</v>
      </c>
      <c r="B57" s="21">
        <f t="shared" si="5"/>
        <v>0</v>
      </c>
      <c r="C57" s="21">
        <f>12125</f>
        <v>12125</v>
      </c>
      <c r="D57" s="21">
        <f>103345</f>
        <v>103345</v>
      </c>
      <c r="E57" s="21">
        <f t="shared" ref="E57:E72" si="6">100</f>
        <v>100</v>
      </c>
    </row>
    <row r="58">
      <c r="A58" s="21">
        <f>15342</f>
        <v>15342</v>
      </c>
      <c r="B58" s="21">
        <f t="shared" si="5"/>
        <v>0</v>
      </c>
      <c r="C58" s="21">
        <f>12293</f>
        <v>12293</v>
      </c>
      <c r="D58" s="21">
        <f t="shared" ref="D58:D72" si="7">103417</f>
        <v>103417</v>
      </c>
      <c r="E58" s="21">
        <f t="shared" si="6"/>
        <v>100</v>
      </c>
    </row>
    <row r="59">
      <c r="A59" s="21">
        <f>15545</f>
        <v>15545</v>
      </c>
      <c r="B59" s="21">
        <f t="shared" si="5"/>
        <v>0</v>
      </c>
      <c r="C59" s="21">
        <f>12500</f>
        <v>12500</v>
      </c>
      <c r="D59" s="21">
        <f t="shared" si="7"/>
        <v>103417</v>
      </c>
      <c r="E59" s="21">
        <f t="shared" si="6"/>
        <v>100</v>
      </c>
    </row>
    <row r="60">
      <c r="A60" s="21">
        <f>15795</f>
        <v>15795</v>
      </c>
      <c r="B60" s="21">
        <f>4</f>
        <v>4</v>
      </c>
      <c r="C60" s="21">
        <f>12720</f>
        <v>12720</v>
      </c>
      <c r="D60" s="21">
        <f t="shared" si="7"/>
        <v>103417</v>
      </c>
      <c r="E60" s="21">
        <f t="shared" si="6"/>
        <v>100</v>
      </c>
    </row>
    <row r="61">
      <c r="A61" s="21">
        <f>16094</f>
        <v>16094</v>
      </c>
      <c r="B61" s="21">
        <f>4</f>
        <v>4</v>
      </c>
      <c r="C61" s="21">
        <f>12861</f>
        <v>12861</v>
      </c>
      <c r="D61" s="21">
        <f t="shared" si="7"/>
        <v>103417</v>
      </c>
      <c r="E61" s="21">
        <f t="shared" si="6"/>
        <v>100</v>
      </c>
    </row>
    <row r="62">
      <c r="A62" s="21">
        <f>16395</f>
        <v>16395</v>
      </c>
      <c r="B62" s="21">
        <f>4</f>
        <v>4</v>
      </c>
      <c r="C62" s="21">
        <f>13071</f>
        <v>13071</v>
      </c>
      <c r="D62" s="21">
        <f t="shared" si="7"/>
        <v>103417</v>
      </c>
      <c r="E62" s="21">
        <f t="shared" si="6"/>
        <v>100</v>
      </c>
    </row>
    <row r="63">
      <c r="A63" s="21">
        <f>16704</f>
        <v>16704</v>
      </c>
      <c r="B63" s="21">
        <f>2</f>
        <v>2</v>
      </c>
      <c r="C63" s="21">
        <f>13291</f>
        <v>13291</v>
      </c>
      <c r="D63" s="21">
        <f t="shared" si="7"/>
        <v>103417</v>
      </c>
      <c r="E63" s="21">
        <f t="shared" si="6"/>
        <v>100</v>
      </c>
    </row>
    <row r="64">
      <c r="A64" s="21">
        <f>16919</f>
        <v>16919</v>
      </c>
      <c r="B64" s="21">
        <f t="shared" ref="B64:B79" si="8">0</f>
        <v>0</v>
      </c>
      <c r="C64" s="21">
        <f>13519</f>
        <v>13519</v>
      </c>
      <c r="D64" s="21">
        <f t="shared" si="7"/>
        <v>103417</v>
      </c>
      <c r="E64" s="21">
        <f t="shared" si="6"/>
        <v>100</v>
      </c>
    </row>
    <row r="65">
      <c r="A65" s="21">
        <f>17184</f>
        <v>17184</v>
      </c>
      <c r="B65" s="21">
        <f t="shared" si="8"/>
        <v>0</v>
      </c>
      <c r="C65" s="21">
        <f>13727</f>
        <v>13727</v>
      </c>
      <c r="D65" s="21">
        <f t="shared" si="7"/>
        <v>103417</v>
      </c>
      <c r="E65" s="21">
        <f t="shared" si="6"/>
        <v>100</v>
      </c>
    </row>
    <row r="66">
      <c r="A66" s="21">
        <f>17407</f>
        <v>17407</v>
      </c>
      <c r="B66" s="21">
        <f t="shared" si="8"/>
        <v>0</v>
      </c>
      <c r="C66" s="21">
        <f>13936</f>
        <v>13936</v>
      </c>
      <c r="D66" s="21">
        <f t="shared" si="7"/>
        <v>103417</v>
      </c>
      <c r="E66" s="21">
        <f t="shared" si="6"/>
        <v>100</v>
      </c>
    </row>
    <row r="67">
      <c r="A67" s="21">
        <f>17625</f>
        <v>17625</v>
      </c>
      <c r="B67" s="21">
        <f t="shared" si="8"/>
        <v>0</v>
      </c>
      <c r="C67" s="21">
        <f>14124</f>
        <v>14124</v>
      </c>
      <c r="D67" s="21">
        <f t="shared" si="7"/>
        <v>103417</v>
      </c>
      <c r="E67" s="21">
        <f t="shared" si="6"/>
        <v>100</v>
      </c>
    </row>
    <row r="68">
      <c r="A68" s="21">
        <f>17902</f>
        <v>17902</v>
      </c>
      <c r="B68" s="21">
        <f t="shared" si="8"/>
        <v>0</v>
      </c>
      <c r="C68" s="21">
        <f>14260</f>
        <v>14260</v>
      </c>
      <c r="D68" s="21">
        <f t="shared" si="7"/>
        <v>103417</v>
      </c>
      <c r="E68" s="21">
        <f t="shared" si="6"/>
        <v>100</v>
      </c>
    </row>
    <row r="69">
      <c r="A69" s="21">
        <f>18187</f>
        <v>18187</v>
      </c>
      <c r="B69" s="21">
        <f t="shared" si="8"/>
        <v>0</v>
      </c>
      <c r="C69" s="21">
        <f>14492</f>
        <v>14492</v>
      </c>
      <c r="D69" s="21">
        <f t="shared" si="7"/>
        <v>103417</v>
      </c>
      <c r="E69" s="21">
        <f t="shared" si="6"/>
        <v>100</v>
      </c>
    </row>
    <row r="70">
      <c r="A70" s="21">
        <f>18390</f>
        <v>18390</v>
      </c>
      <c r="B70" s="21">
        <f t="shared" si="8"/>
        <v>0</v>
      </c>
      <c r="C70" s="21">
        <f>14699</f>
        <v>14699</v>
      </c>
      <c r="D70" s="21">
        <f t="shared" si="7"/>
        <v>103417</v>
      </c>
      <c r="E70" s="21">
        <f t="shared" si="6"/>
        <v>100</v>
      </c>
    </row>
    <row r="71">
      <c r="A71" s="21">
        <f>18625</f>
        <v>18625</v>
      </c>
      <c r="B71" s="21">
        <f t="shared" si="8"/>
        <v>0</v>
      </c>
      <c r="C71" s="21">
        <f>14877</f>
        <v>14877</v>
      </c>
      <c r="D71" s="21">
        <f t="shared" si="7"/>
        <v>103417</v>
      </c>
      <c r="E71" s="21">
        <f t="shared" si="6"/>
        <v>100</v>
      </c>
    </row>
    <row r="72">
      <c r="A72" s="21">
        <f>18847</f>
        <v>18847</v>
      </c>
      <c r="B72" s="21">
        <f t="shared" si="8"/>
        <v>0</v>
      </c>
      <c r="C72" s="21">
        <f>15059</f>
        <v>15059</v>
      </c>
      <c r="D72" s="21">
        <f t="shared" si="7"/>
        <v>103417</v>
      </c>
      <c r="E72" s="21">
        <f t="shared" si="6"/>
        <v>100</v>
      </c>
    </row>
    <row r="73">
      <c r="A73" s="21">
        <f>19110</f>
        <v>19110</v>
      </c>
      <c r="B73" s="21">
        <f t="shared" si="8"/>
        <v>0</v>
      </c>
      <c r="C73" s="21">
        <f>15272</f>
        <v>15272</v>
      </c>
      <c r="D73" s="21">
        <f>87901</f>
        <v>87901</v>
      </c>
      <c r="E73" s="21">
        <f>85</f>
        <v>85</v>
      </c>
    </row>
    <row r="74">
      <c r="A74" s="21">
        <f>19362</f>
        <v>19362</v>
      </c>
      <c r="B74" s="21">
        <f t="shared" si="8"/>
        <v>0</v>
      </c>
      <c r="C74" s="21">
        <f>15449</f>
        <v>15449</v>
      </c>
      <c r="D74" s="21">
        <f>88265</f>
        <v>88265</v>
      </c>
      <c r="E74" s="21">
        <f>86</f>
        <v>86</v>
      </c>
    </row>
    <row r="75">
      <c r="A75" s="21">
        <f>19600</f>
        <v>19600</v>
      </c>
      <c r="B75" s="21">
        <f t="shared" si="8"/>
        <v>0</v>
      </c>
      <c r="C75" s="21">
        <f>15687</f>
        <v>15687</v>
      </c>
      <c r="D75" s="21">
        <f>88265</f>
        <v>88265</v>
      </c>
      <c r="E75" s="21">
        <f>86</f>
        <v>86</v>
      </c>
    </row>
    <row r="76">
      <c r="A76" s="21">
        <f>19866</f>
        <v>19866</v>
      </c>
      <c r="B76" s="21">
        <f t="shared" si="8"/>
        <v>0</v>
      </c>
      <c r="C76" s="21">
        <f>15885</f>
        <v>15885</v>
      </c>
      <c r="D76" s="21">
        <f>104102</f>
        <v>104102</v>
      </c>
      <c r="E76" s="21">
        <f t="shared" ref="E76:E85" si="9">101</f>
        <v>101</v>
      </c>
    </row>
    <row r="77">
      <c r="A77" s="21">
        <f>20126</f>
        <v>20126</v>
      </c>
      <c r="B77" s="21">
        <f t="shared" si="8"/>
        <v>0</v>
      </c>
      <c r="C77" s="21">
        <f>16027</f>
        <v>16027</v>
      </c>
      <c r="D77" s="21">
        <f>104300</f>
        <v>104300</v>
      </c>
      <c r="E77" s="21">
        <f t="shared" si="9"/>
        <v>101</v>
      </c>
    </row>
    <row r="78">
      <c r="A78" s="21">
        <f>20363</f>
        <v>20363</v>
      </c>
      <c r="B78" s="21">
        <f t="shared" si="8"/>
        <v>0</v>
      </c>
      <c r="C78" s="21">
        <f>16269</f>
        <v>16269</v>
      </c>
      <c r="D78" s="21">
        <f>104254</f>
        <v>104254</v>
      </c>
      <c r="E78" s="21">
        <f t="shared" si="9"/>
        <v>101</v>
      </c>
    </row>
    <row r="79">
      <c r="A79" s="21">
        <f>20612</f>
        <v>20612</v>
      </c>
      <c r="B79" s="21">
        <f t="shared" si="8"/>
        <v>0</v>
      </c>
      <c r="C79" s="21">
        <f>16468</f>
        <v>16468</v>
      </c>
      <c r="D79" s="21">
        <f>104280</f>
        <v>104280</v>
      </c>
      <c r="E79" s="21">
        <f t="shared" si="9"/>
        <v>101</v>
      </c>
    </row>
    <row r="80">
      <c r="A80" s="21">
        <f>20928</f>
        <v>20928</v>
      </c>
      <c r="B80" s="21">
        <f>16</f>
        <v>16</v>
      </c>
      <c r="C80" s="21">
        <f>16624</f>
        <v>16624</v>
      </c>
      <c r="D80" s="21">
        <f>104300</f>
        <v>104300</v>
      </c>
      <c r="E80" s="21">
        <f t="shared" si="9"/>
        <v>101</v>
      </c>
    </row>
    <row r="81">
      <c r="A81" s="21">
        <f>21114</f>
        <v>21114</v>
      </c>
      <c r="B81" s="21">
        <f>0</f>
        <v>0</v>
      </c>
      <c r="C81" s="21">
        <f>16814</f>
        <v>16814</v>
      </c>
      <c r="D81" s="21">
        <f>104318</f>
        <v>104318</v>
      </c>
      <c r="E81" s="21">
        <f t="shared" si="9"/>
        <v>101</v>
      </c>
    </row>
    <row r="82">
      <c r="A82" s="21">
        <f>21374</f>
        <v>21374</v>
      </c>
      <c r="B82" s="21">
        <f>0</f>
        <v>0</v>
      </c>
      <c r="C82" s="21">
        <f>17001</f>
        <v>17001</v>
      </c>
      <c r="D82" s="21">
        <f>104318</f>
        <v>104318</v>
      </c>
      <c r="E82" s="21">
        <f t="shared" si="9"/>
        <v>101</v>
      </c>
    </row>
    <row r="83">
      <c r="A83" s="21">
        <f>21610</f>
        <v>21610</v>
      </c>
      <c r="B83" s="21">
        <f>0</f>
        <v>0</v>
      </c>
      <c r="C83" s="21">
        <f>17158</f>
        <v>17158</v>
      </c>
      <c r="D83" s="21">
        <f>104318</f>
        <v>104318</v>
      </c>
      <c r="E83" s="21">
        <f t="shared" si="9"/>
        <v>101</v>
      </c>
    </row>
    <row r="84">
      <c r="A84" s="21">
        <f>21857</f>
        <v>21857</v>
      </c>
      <c r="B84" s="21">
        <f>0</f>
        <v>0</v>
      </c>
      <c r="C84" s="21">
        <f>17343</f>
        <v>17343</v>
      </c>
      <c r="D84" s="21">
        <f>104318</f>
        <v>104318</v>
      </c>
      <c r="E84" s="21">
        <f t="shared" si="9"/>
        <v>101</v>
      </c>
    </row>
    <row r="85">
      <c r="A85" s="21">
        <f>22123</f>
        <v>22123</v>
      </c>
      <c r="B85" s="21">
        <f>0</f>
        <v>0</v>
      </c>
      <c r="C85" s="21">
        <f>17556</f>
        <v>17556</v>
      </c>
      <c r="D85" s="21">
        <f>104318</f>
        <v>104318</v>
      </c>
      <c r="E85" s="21">
        <f t="shared" si="9"/>
        <v>101</v>
      </c>
    </row>
    <row r="86">
      <c r="A86" s="21">
        <f>22401</f>
        <v>22401</v>
      </c>
      <c r="B86" s="21">
        <f>2</f>
        <v>2</v>
      </c>
      <c r="C86" s="21">
        <f>17777</f>
        <v>17777</v>
      </c>
      <c r="D86" s="21">
        <f>73234</f>
        <v>73234</v>
      </c>
      <c r="E86" s="21">
        <f>71</f>
        <v>71</v>
      </c>
    </row>
    <row r="87">
      <c r="A87" s="21">
        <f>22668</f>
        <v>22668</v>
      </c>
      <c r="B87" s="21">
        <f>0</f>
        <v>0</v>
      </c>
      <c r="C87" s="21">
        <f>17976</f>
        <v>17976</v>
      </c>
      <c r="D87" s="21">
        <f>72572</f>
        <v>72572</v>
      </c>
      <c r="E87" s="21">
        <f>70</f>
        <v>70</v>
      </c>
    </row>
    <row r="88">
      <c r="A88" s="21">
        <f>22903</f>
        <v>22903</v>
      </c>
      <c r="B88" s="21">
        <f>0</f>
        <v>0</v>
      </c>
      <c r="C88" s="21">
        <f>18134</f>
        <v>18134</v>
      </c>
      <c r="D88" s="21">
        <f>72572</f>
        <v>72572</v>
      </c>
      <c r="E88" s="21">
        <f>70</f>
        <v>70</v>
      </c>
    </row>
    <row r="89">
      <c r="A89" s="21">
        <f>23145</f>
        <v>23145</v>
      </c>
      <c r="B89" s="21">
        <f>0</f>
        <v>0</v>
      </c>
      <c r="C89" s="21">
        <f>18314</f>
        <v>18314</v>
      </c>
      <c r="D89" s="21">
        <f>88152</f>
        <v>88152</v>
      </c>
      <c r="E89" s="21">
        <f>86</f>
        <v>86</v>
      </c>
    </row>
    <row r="90">
      <c r="A90" s="21">
        <f>23375</f>
        <v>23375</v>
      </c>
      <c r="B90" s="21">
        <f>0</f>
        <v>0</v>
      </c>
      <c r="C90" s="21">
        <f>18542</f>
        <v>18542</v>
      </c>
      <c r="D90" s="21">
        <f>88152</f>
        <v>88152</v>
      </c>
      <c r="E90" s="21">
        <f>86</f>
        <v>86</v>
      </c>
    </row>
    <row r="91">
      <c r="A91" s="21">
        <f>23596</f>
        <v>23596</v>
      </c>
      <c r="B91" s="21">
        <f>0</f>
        <v>0</v>
      </c>
      <c r="C91" s="21">
        <f>18738</f>
        <v>18738</v>
      </c>
      <c r="D91" s="21">
        <f>103724</f>
        <v>103724</v>
      </c>
      <c r="E91" s="21">
        <f t="shared" ref="E91:E102" si="10">101</f>
        <v>101</v>
      </c>
    </row>
    <row r="92">
      <c r="A92" s="21">
        <f>23879</f>
        <v>23879</v>
      </c>
      <c r="B92" s="21">
        <f>0</f>
        <v>0</v>
      </c>
      <c r="C92" s="21">
        <f>18931</f>
        <v>18931</v>
      </c>
      <c r="D92" s="21">
        <f t="shared" ref="D92:D99" si="11">103706</f>
        <v>103706</v>
      </c>
      <c r="E92" s="21">
        <f t="shared" si="10"/>
        <v>101</v>
      </c>
    </row>
    <row r="93">
      <c r="A93" s="21">
        <f>24164</f>
        <v>24164</v>
      </c>
      <c r="B93" s="21">
        <f>7</f>
        <v>7</v>
      </c>
      <c r="C93" s="21">
        <f>19064</f>
        <v>19064</v>
      </c>
      <c r="D93" s="21">
        <f t="shared" si="11"/>
        <v>103706</v>
      </c>
      <c r="E93" s="21">
        <f t="shared" si="10"/>
        <v>101</v>
      </c>
    </row>
    <row r="94">
      <c r="A94" s="21">
        <f>24442</f>
        <v>24442</v>
      </c>
      <c r="B94" s="21">
        <f t="shared" ref="B94:B104" si="12">0</f>
        <v>0</v>
      </c>
      <c r="C94" s="21">
        <f>19284</f>
        <v>19284</v>
      </c>
      <c r="D94" s="21">
        <f t="shared" si="11"/>
        <v>103706</v>
      </c>
      <c r="E94" s="21">
        <f t="shared" si="10"/>
        <v>101</v>
      </c>
    </row>
    <row r="95">
      <c r="A95" s="21">
        <f>24674</f>
        <v>24674</v>
      </c>
      <c r="B95" s="21">
        <f t="shared" si="12"/>
        <v>0</v>
      </c>
      <c r="C95" s="21">
        <f>19480</f>
        <v>19480</v>
      </c>
      <c r="D95" s="21">
        <f t="shared" si="11"/>
        <v>103706</v>
      </c>
      <c r="E95" s="21">
        <f t="shared" si="10"/>
        <v>101</v>
      </c>
    </row>
    <row r="96">
      <c r="A96" s="21">
        <f>24895</f>
        <v>24895</v>
      </c>
      <c r="B96" s="21">
        <f t="shared" si="12"/>
        <v>0</v>
      </c>
      <c r="C96" s="21">
        <f>19680</f>
        <v>19680</v>
      </c>
      <c r="D96" s="21">
        <f t="shared" si="11"/>
        <v>103706</v>
      </c>
      <c r="E96" s="21">
        <f t="shared" si="10"/>
        <v>101</v>
      </c>
    </row>
    <row r="97">
      <c r="A97" s="21">
        <f>25160</f>
        <v>25160</v>
      </c>
      <c r="B97" s="21">
        <f t="shared" si="12"/>
        <v>0</v>
      </c>
      <c r="C97" s="21">
        <f>19845</f>
        <v>19845</v>
      </c>
      <c r="D97" s="21">
        <f t="shared" si="11"/>
        <v>103706</v>
      </c>
      <c r="E97" s="21">
        <f t="shared" si="10"/>
        <v>101</v>
      </c>
    </row>
    <row r="98">
      <c r="A98" s="21">
        <f>25424</f>
        <v>25424</v>
      </c>
      <c r="B98" s="21">
        <f t="shared" si="12"/>
        <v>0</v>
      </c>
      <c r="C98" s="21">
        <f>20043</f>
        <v>20043</v>
      </c>
      <c r="D98" s="21">
        <f t="shared" si="11"/>
        <v>103706</v>
      </c>
      <c r="E98" s="21">
        <f t="shared" si="10"/>
        <v>101</v>
      </c>
    </row>
    <row r="99">
      <c r="A99" s="21">
        <f>25669</f>
        <v>25669</v>
      </c>
      <c r="B99" s="21">
        <f t="shared" si="12"/>
        <v>0</v>
      </c>
      <c r="C99" s="21">
        <f>20234</f>
        <v>20234</v>
      </c>
      <c r="D99" s="21">
        <f t="shared" si="11"/>
        <v>103706</v>
      </c>
      <c r="E99" s="21">
        <f t="shared" si="10"/>
        <v>101</v>
      </c>
    </row>
    <row r="100">
      <c r="A100" s="21">
        <f>25893</f>
        <v>25893</v>
      </c>
      <c r="B100" s="21">
        <f t="shared" si="12"/>
        <v>0</v>
      </c>
      <c r="C100" s="21">
        <f>20433</f>
        <v>20433</v>
      </c>
      <c r="D100" s="21">
        <f>103666</f>
        <v>103666</v>
      </c>
      <c r="E100" s="21">
        <f t="shared" si="10"/>
        <v>101</v>
      </c>
    </row>
    <row r="101">
      <c r="A101" s="21">
        <f>26113</f>
        <v>26113</v>
      </c>
      <c r="B101" s="21">
        <f t="shared" si="12"/>
        <v>0</v>
      </c>
      <c r="C101" s="21">
        <f>20603</f>
        <v>20603</v>
      </c>
      <c r="D101" s="21">
        <f>103666</f>
        <v>103666</v>
      </c>
      <c r="E101" s="21">
        <f t="shared" si="10"/>
        <v>101</v>
      </c>
    </row>
    <row r="102">
      <c r="A102" s="21">
        <f>26386</f>
        <v>26386</v>
      </c>
      <c r="B102" s="21">
        <f t="shared" si="12"/>
        <v>0</v>
      </c>
      <c r="C102" s="21">
        <f>20820</f>
        <v>20820</v>
      </c>
      <c r="D102" s="21">
        <f>103670</f>
        <v>103670</v>
      </c>
      <c r="E102" s="21">
        <f t="shared" si="10"/>
        <v>101</v>
      </c>
    </row>
    <row r="103">
      <c r="A103" s="21">
        <f>26669</f>
        <v>26669</v>
      </c>
      <c r="B103" s="21">
        <f t="shared" si="12"/>
        <v>0</v>
      </c>
      <c r="C103" s="21">
        <f>21010</f>
        <v>21010</v>
      </c>
      <c r="D103" s="21">
        <f>88840</f>
        <v>88840</v>
      </c>
      <c r="E103" s="21">
        <f>86</f>
        <v>86</v>
      </c>
    </row>
    <row r="104">
      <c r="A104" s="21">
        <f>26937</f>
        <v>26937</v>
      </c>
      <c r="B104" s="21">
        <f t="shared" si="12"/>
        <v>0</v>
      </c>
      <c r="C104" s="21">
        <f>21206</f>
        <v>21206</v>
      </c>
      <c r="D104" s="21">
        <f>89012</f>
        <v>89012</v>
      </c>
      <c r="E104" s="21">
        <f>86</f>
        <v>86</v>
      </c>
    </row>
    <row r="105">
      <c r="A105" s="21">
        <f>27201</f>
        <v>27201</v>
      </c>
      <c r="B105" s="21">
        <f>2</f>
        <v>2</v>
      </c>
      <c r="C105" s="21">
        <f>21418</f>
        <v>21418</v>
      </c>
      <c r="D105" s="21">
        <f>89012</f>
        <v>89012</v>
      </c>
      <c r="E105" s="21">
        <f>86</f>
        <v>86</v>
      </c>
    </row>
    <row r="106">
      <c r="A106" s="21">
        <f>27473</f>
        <v>27473</v>
      </c>
      <c r="B106" s="21">
        <f t="shared" ref="B106:B118" si="13">0</f>
        <v>0</v>
      </c>
      <c r="C106" s="21">
        <f>21605</f>
        <v>21605</v>
      </c>
      <c r="D106" s="21">
        <f>89024</f>
        <v>89024</v>
      </c>
      <c r="E106" s="21">
        <f>86</f>
        <v>86</v>
      </c>
    </row>
    <row r="107">
      <c r="A107" s="21">
        <f>27720</f>
        <v>27720</v>
      </c>
      <c r="B107" s="21">
        <f t="shared" si="13"/>
        <v>0</v>
      </c>
      <c r="C107" s="21">
        <f>21775</f>
        <v>21775</v>
      </c>
      <c r="D107" s="21">
        <f>89024</f>
        <v>89024</v>
      </c>
      <c r="E107" s="21">
        <f>86</f>
        <v>86</v>
      </c>
    </row>
    <row r="108">
      <c r="A108" s="21">
        <f>27981</f>
        <v>27981</v>
      </c>
      <c r="B108" s="21">
        <f t="shared" si="13"/>
        <v>0</v>
      </c>
      <c r="C108" s="21">
        <f>22003</f>
        <v>22003</v>
      </c>
      <c r="D108" s="21">
        <f>89024</f>
        <v>89024</v>
      </c>
      <c r="E108" s="21">
        <f>86</f>
        <v>86</v>
      </c>
    </row>
    <row r="109">
      <c r="A109" s="21">
        <f>28205</f>
        <v>28205</v>
      </c>
      <c r="B109" s="21">
        <f t="shared" si="13"/>
        <v>0</v>
      </c>
      <c r="C109" s="21">
        <f>22242</f>
        <v>22242</v>
      </c>
      <c r="D109" s="21">
        <f>104560</f>
        <v>104560</v>
      </c>
      <c r="E109" s="21">
        <f t="shared" ref="E109:E118" si="14">102</f>
        <v>102</v>
      </c>
    </row>
    <row r="110">
      <c r="A110" s="21">
        <f>28435</f>
        <v>28435</v>
      </c>
      <c r="B110" s="21">
        <f t="shared" si="13"/>
        <v>0</v>
      </c>
      <c r="C110" s="21">
        <f>22460</f>
        <v>22460</v>
      </c>
      <c r="D110" s="21">
        <f t="shared" ref="D110:D117" si="15">104574</f>
        <v>104574</v>
      </c>
      <c r="E110" s="21">
        <f t="shared" si="14"/>
        <v>102</v>
      </c>
    </row>
    <row r="111">
      <c r="A111" s="21">
        <f>28667</f>
        <v>28667</v>
      </c>
      <c r="B111" s="21">
        <f t="shared" si="13"/>
        <v>0</v>
      </c>
      <c r="C111" s="21">
        <f>22659</f>
        <v>22659</v>
      </c>
      <c r="D111" s="21">
        <f t="shared" si="15"/>
        <v>104574</v>
      </c>
      <c r="E111" s="21">
        <f t="shared" si="14"/>
        <v>102</v>
      </c>
    </row>
    <row r="112">
      <c r="A112" s="21">
        <f>28956</f>
        <v>28956</v>
      </c>
      <c r="B112" s="21">
        <f t="shared" si="13"/>
        <v>0</v>
      </c>
      <c r="C112" s="21">
        <f>22857</f>
        <v>22857</v>
      </c>
      <c r="D112" s="21">
        <f t="shared" si="15"/>
        <v>104574</v>
      </c>
      <c r="E112" s="21">
        <f t="shared" si="14"/>
        <v>102</v>
      </c>
    </row>
    <row r="113">
      <c r="A113" s="21">
        <f>29199</f>
        <v>29199</v>
      </c>
      <c r="B113" s="21">
        <f t="shared" si="13"/>
        <v>0</v>
      </c>
      <c r="C113" s="21">
        <f>23071</f>
        <v>23071</v>
      </c>
      <c r="D113" s="21">
        <f t="shared" si="15"/>
        <v>104574</v>
      </c>
      <c r="E113" s="21">
        <f t="shared" si="14"/>
        <v>102</v>
      </c>
    </row>
    <row r="114">
      <c r="A114" s="21">
        <f>29453</f>
        <v>29453</v>
      </c>
      <c r="B114" s="21">
        <f t="shared" si="13"/>
        <v>0</v>
      </c>
      <c r="C114" s="21">
        <f>23275</f>
        <v>23275</v>
      </c>
      <c r="D114" s="21">
        <f t="shared" si="15"/>
        <v>104574</v>
      </c>
      <c r="E114" s="21">
        <f t="shared" si="14"/>
        <v>102</v>
      </c>
    </row>
    <row r="115">
      <c r="A115" s="21">
        <f>29723</f>
        <v>29723</v>
      </c>
      <c r="B115" s="21">
        <f t="shared" si="13"/>
        <v>0</v>
      </c>
      <c r="C115" s="21">
        <f>23474</f>
        <v>23474</v>
      </c>
      <c r="D115" s="21">
        <f t="shared" si="15"/>
        <v>104574</v>
      </c>
      <c r="E115" s="21">
        <f t="shared" si="14"/>
        <v>102</v>
      </c>
    </row>
    <row r="116">
      <c r="A116" s="21">
        <f>29992</f>
        <v>29992</v>
      </c>
      <c r="B116" s="21">
        <f t="shared" si="13"/>
        <v>0</v>
      </c>
      <c r="C116" s="21">
        <f>23686</f>
        <v>23686</v>
      </c>
      <c r="D116" s="21">
        <f t="shared" si="15"/>
        <v>104574</v>
      </c>
      <c r="E116" s="21">
        <f t="shared" si="14"/>
        <v>102</v>
      </c>
    </row>
    <row r="117">
      <c r="A117" s="21">
        <f>30279</f>
        <v>30279</v>
      </c>
      <c r="B117" s="21">
        <f t="shared" si="13"/>
        <v>0</v>
      </c>
      <c r="C117" s="21">
        <f>23830</f>
        <v>23830</v>
      </c>
      <c r="D117" s="21">
        <f t="shared" si="15"/>
        <v>104574</v>
      </c>
      <c r="E117" s="21">
        <f t="shared" si="14"/>
        <v>102</v>
      </c>
    </row>
    <row r="118">
      <c r="A118" s="21">
        <f>30542</f>
        <v>30542</v>
      </c>
      <c r="B118" s="21">
        <f t="shared" si="13"/>
        <v>0</v>
      </c>
      <c r="C118" s="21">
        <f>24053</f>
        <v>24053</v>
      </c>
      <c r="D118" s="21">
        <f>104586</f>
        <v>104586</v>
      </c>
      <c r="E118" s="21">
        <f t="shared" si="14"/>
        <v>102</v>
      </c>
    </row>
    <row r="119">
      <c r="A119" s="21">
        <f>30760</f>
        <v>30760</v>
      </c>
      <c r="B119" s="21">
        <f>3</f>
        <v>3</v>
      </c>
      <c r="C119" s="21">
        <f>24199</f>
        <v>24199</v>
      </c>
      <c r="D119" s="21">
        <f>120474</f>
        <v>120474</v>
      </c>
      <c r="E119" s="21">
        <f>117</f>
        <v>117</v>
      </c>
    </row>
    <row r="120">
      <c r="A120" s="21">
        <f>31028</f>
        <v>31028</v>
      </c>
      <c r="B120" s="21">
        <f>0</f>
        <v>0</v>
      </c>
      <c r="C120" s="21">
        <f>24372</f>
        <v>24372</v>
      </c>
      <c r="D120" s="21">
        <f>89326</f>
        <v>89326</v>
      </c>
      <c r="E120" s="21">
        <f t="shared" ref="E120:E133" si="16">87</f>
        <v>87</v>
      </c>
    </row>
    <row r="121">
      <c r="A121" s="21">
        <f>31347</f>
        <v>31347</v>
      </c>
      <c r="B121" s="21">
        <f>4</f>
        <v>4</v>
      </c>
      <c r="C121" s="21">
        <f>24588</f>
        <v>24588</v>
      </c>
      <c r="D121" s="21">
        <f>89326</f>
        <v>89326</v>
      </c>
      <c r="E121" s="21">
        <f t="shared" si="16"/>
        <v>87</v>
      </c>
    </row>
    <row r="122">
      <c r="A122" s="21">
        <f>31603</f>
        <v>31603</v>
      </c>
      <c r="B122" s="21">
        <f t="shared" ref="B122:B139" si="17">0</f>
        <v>0</v>
      </c>
      <c r="C122" s="21">
        <f>24784</f>
        <v>24784</v>
      </c>
      <c r="D122" s="21">
        <f t="shared" ref="D122:D133" si="18">89330</f>
        <v>89330</v>
      </c>
      <c r="E122" s="21">
        <f t="shared" si="16"/>
        <v>87</v>
      </c>
    </row>
    <row r="123">
      <c r="A123" s="21">
        <f>31894</f>
        <v>31894</v>
      </c>
      <c r="B123" s="21">
        <f t="shared" si="17"/>
        <v>0</v>
      </c>
      <c r="C123" s="21">
        <f>24991</f>
        <v>24991</v>
      </c>
      <c r="D123" s="21">
        <f t="shared" si="18"/>
        <v>89330</v>
      </c>
      <c r="E123" s="21">
        <f t="shared" si="16"/>
        <v>87</v>
      </c>
    </row>
    <row r="124">
      <c r="A124" s="21">
        <f>32134</f>
        <v>32134</v>
      </c>
      <c r="B124" s="21">
        <f t="shared" si="17"/>
        <v>0</v>
      </c>
      <c r="C124" s="21">
        <f>25158</f>
        <v>25158</v>
      </c>
      <c r="D124" s="21">
        <f t="shared" si="18"/>
        <v>89330</v>
      </c>
      <c r="E124" s="21">
        <f t="shared" si="16"/>
        <v>87</v>
      </c>
    </row>
    <row r="125">
      <c r="A125" s="21">
        <f>32363</f>
        <v>32363</v>
      </c>
      <c r="B125" s="21">
        <f t="shared" si="17"/>
        <v>0</v>
      </c>
      <c r="C125" s="21">
        <f>25363</f>
        <v>25363</v>
      </c>
      <c r="D125" s="21">
        <f t="shared" si="18"/>
        <v>89330</v>
      </c>
      <c r="E125" s="21">
        <f t="shared" si="16"/>
        <v>87</v>
      </c>
    </row>
    <row r="126">
      <c r="A126" s="21">
        <f>32612</f>
        <v>32612</v>
      </c>
      <c r="B126" s="21">
        <f t="shared" si="17"/>
        <v>0</v>
      </c>
      <c r="C126" s="21">
        <f>25583</f>
        <v>25583</v>
      </c>
      <c r="D126" s="21">
        <f t="shared" si="18"/>
        <v>89330</v>
      </c>
      <c r="E126" s="21">
        <f t="shared" si="16"/>
        <v>87</v>
      </c>
    </row>
    <row r="127">
      <c r="A127" s="21">
        <f>32852</f>
        <v>32852</v>
      </c>
      <c r="B127" s="21">
        <f t="shared" si="17"/>
        <v>0</v>
      </c>
      <c r="C127" s="21">
        <f>25797</f>
        <v>25797</v>
      </c>
      <c r="D127" s="21">
        <f t="shared" si="18"/>
        <v>89330</v>
      </c>
      <c r="E127" s="21">
        <f t="shared" si="16"/>
        <v>87</v>
      </c>
    </row>
    <row r="128">
      <c r="A128" s="21">
        <f>33108</f>
        <v>33108</v>
      </c>
      <c r="B128" s="21">
        <f t="shared" si="17"/>
        <v>0</v>
      </c>
      <c r="C128" s="21">
        <f>26016</f>
        <v>26016</v>
      </c>
      <c r="D128" s="21">
        <f t="shared" si="18"/>
        <v>89330</v>
      </c>
      <c r="E128" s="21">
        <f t="shared" si="16"/>
        <v>87</v>
      </c>
    </row>
    <row r="129">
      <c r="A129" s="21">
        <f>33357</f>
        <v>33357</v>
      </c>
      <c r="B129" s="21">
        <f t="shared" si="17"/>
        <v>0</v>
      </c>
      <c r="C129" s="21">
        <f>26236</f>
        <v>26236</v>
      </c>
      <c r="D129" s="21">
        <f t="shared" si="18"/>
        <v>89330</v>
      </c>
      <c r="E129" s="21">
        <f t="shared" si="16"/>
        <v>87</v>
      </c>
    </row>
    <row r="130">
      <c r="A130" s="21">
        <f>33662</f>
        <v>33662</v>
      </c>
      <c r="B130" s="21">
        <f t="shared" si="17"/>
        <v>0</v>
      </c>
      <c r="C130" s="21">
        <f>26439</f>
        <v>26439</v>
      </c>
      <c r="D130" s="21">
        <f t="shared" si="18"/>
        <v>89330</v>
      </c>
      <c r="E130" s="21">
        <f t="shared" si="16"/>
        <v>87</v>
      </c>
    </row>
    <row r="131">
      <c r="A131" s="21">
        <f>33870</f>
        <v>33870</v>
      </c>
      <c r="B131" s="21">
        <f t="shared" si="17"/>
        <v>0</v>
      </c>
      <c r="C131" s="21">
        <f>26626</f>
        <v>26626</v>
      </c>
      <c r="D131" s="21">
        <f t="shared" si="18"/>
        <v>89330</v>
      </c>
      <c r="E131" s="21">
        <f t="shared" si="16"/>
        <v>87</v>
      </c>
    </row>
    <row r="132">
      <c r="A132" s="21">
        <f>34124</f>
        <v>34124</v>
      </c>
      <c r="B132" s="21">
        <f t="shared" si="17"/>
        <v>0</v>
      </c>
      <c r="C132" s="21">
        <f>26854</f>
        <v>26854</v>
      </c>
      <c r="D132" s="21">
        <f t="shared" si="18"/>
        <v>89330</v>
      </c>
      <c r="E132" s="21">
        <f t="shared" si="16"/>
        <v>87</v>
      </c>
    </row>
    <row r="133">
      <c r="A133" s="21">
        <f>34383</f>
        <v>34383</v>
      </c>
      <c r="B133" s="21">
        <f t="shared" si="17"/>
        <v>0</v>
      </c>
      <c r="C133" s="21">
        <f>27070</f>
        <v>27070</v>
      </c>
      <c r="D133" s="21">
        <f t="shared" si="18"/>
        <v>89330</v>
      </c>
      <c r="E133" s="21">
        <f t="shared" si="16"/>
        <v>87</v>
      </c>
    </row>
    <row r="134">
      <c r="A134" s="21">
        <f>34626</f>
        <v>34626</v>
      </c>
      <c r="B134" s="21">
        <f t="shared" si="17"/>
        <v>0</v>
      </c>
      <c r="C134" s="21">
        <f>27283</f>
        <v>27283</v>
      </c>
      <c r="D134" s="21">
        <f>104895</f>
        <v>104895</v>
      </c>
      <c r="E134" s="21">
        <f t="shared" ref="E134:E150" si="19">102</f>
        <v>102</v>
      </c>
    </row>
    <row r="135">
      <c r="A135" s="21">
        <f>34854</f>
        <v>34854</v>
      </c>
      <c r="B135" s="21">
        <f t="shared" si="17"/>
        <v>0</v>
      </c>
      <c r="C135" s="21">
        <f>27461</f>
        <v>27461</v>
      </c>
      <c r="D135" s="21">
        <f t="shared" ref="D135:D143" si="20">104904</f>
        <v>104904</v>
      </c>
      <c r="E135" s="21">
        <f t="shared" si="19"/>
        <v>102</v>
      </c>
    </row>
    <row r="136">
      <c r="A136" s="21">
        <f>35113</f>
        <v>35113</v>
      </c>
      <c r="B136" s="21">
        <f t="shared" si="17"/>
        <v>0</v>
      </c>
      <c r="C136" s="21">
        <f>27674</f>
        <v>27674</v>
      </c>
      <c r="D136" s="21">
        <f t="shared" si="20"/>
        <v>104904</v>
      </c>
      <c r="E136" s="21">
        <f t="shared" si="19"/>
        <v>102</v>
      </c>
    </row>
    <row r="137">
      <c r="A137" s="21">
        <f>35397</f>
        <v>35397</v>
      </c>
      <c r="B137" s="21">
        <f t="shared" si="17"/>
        <v>0</v>
      </c>
      <c r="C137" s="21">
        <f>27913</f>
        <v>27913</v>
      </c>
      <c r="D137" s="21">
        <f t="shared" si="20"/>
        <v>104904</v>
      </c>
      <c r="E137" s="21">
        <f t="shared" si="19"/>
        <v>102</v>
      </c>
    </row>
    <row r="138">
      <c r="A138" s="21">
        <f>35656</f>
        <v>35656</v>
      </c>
      <c r="B138" s="21">
        <f t="shared" si="17"/>
        <v>0</v>
      </c>
      <c r="C138" s="21">
        <f>28102</f>
        <v>28102</v>
      </c>
      <c r="D138" s="21">
        <f t="shared" si="20"/>
        <v>104904</v>
      </c>
      <c r="E138" s="21">
        <f t="shared" si="19"/>
        <v>102</v>
      </c>
    </row>
    <row r="139">
      <c r="A139" s="21">
        <f t="shared" ref="A139:A277" si="21">35986</f>
        <v>35986</v>
      </c>
      <c r="B139" s="21">
        <f t="shared" si="17"/>
        <v>0</v>
      </c>
      <c r="C139" s="21">
        <f>28288</f>
        <v>28288</v>
      </c>
      <c r="D139" s="21">
        <f t="shared" si="20"/>
        <v>104904</v>
      </c>
      <c r="E139" s="21">
        <f t="shared" si="19"/>
        <v>102</v>
      </c>
    </row>
    <row r="140">
      <c r="A140" s="21">
        <f t="shared" si="21"/>
        <v>35986</v>
      </c>
      <c r="B140" s="21" t="s">
        <v>9</v>
      </c>
      <c r="C140" s="21">
        <f>28526</f>
        <v>28526</v>
      </c>
      <c r="D140" s="21">
        <f t="shared" si="20"/>
        <v>104904</v>
      </c>
      <c r="E140" s="21">
        <f t="shared" si="19"/>
        <v>102</v>
      </c>
    </row>
    <row r="141">
      <c r="A141" s="21">
        <f t="shared" si="21"/>
        <v>35986</v>
      </c>
      <c r="B141" s="21" t="s">
        <v>9</v>
      </c>
      <c r="C141" s="21">
        <f>28711</f>
        <v>28711</v>
      </c>
      <c r="D141" s="21">
        <f t="shared" si="20"/>
        <v>104904</v>
      </c>
      <c r="E141" s="21">
        <f t="shared" si="19"/>
        <v>102</v>
      </c>
    </row>
    <row r="142">
      <c r="A142" s="21">
        <f t="shared" si="21"/>
        <v>35986</v>
      </c>
      <c r="B142" s="21" t="s">
        <v>9</v>
      </c>
      <c r="C142" s="21">
        <f>28887</f>
        <v>28887</v>
      </c>
      <c r="D142" s="21">
        <f t="shared" si="20"/>
        <v>104904</v>
      </c>
      <c r="E142" s="21">
        <f t="shared" si="19"/>
        <v>102</v>
      </c>
    </row>
    <row r="143">
      <c r="A143" s="21">
        <f t="shared" si="21"/>
        <v>35986</v>
      </c>
      <c r="B143" s="21" t="s">
        <v>9</v>
      </c>
      <c r="C143" s="21">
        <f>29078</f>
        <v>29078</v>
      </c>
      <c r="D143" s="21">
        <f t="shared" si="20"/>
        <v>104904</v>
      </c>
      <c r="E143" s="21">
        <f t="shared" si="19"/>
        <v>102</v>
      </c>
    </row>
    <row r="144">
      <c r="A144" s="21">
        <f t="shared" si="21"/>
        <v>35986</v>
      </c>
      <c r="B144" s="21" t="s">
        <v>9</v>
      </c>
      <c r="C144" s="21">
        <f>29287</f>
        <v>29287</v>
      </c>
      <c r="D144" s="21">
        <f>104903</f>
        <v>104903</v>
      </c>
      <c r="E144" s="21">
        <f t="shared" si="19"/>
        <v>102</v>
      </c>
    </row>
    <row r="145">
      <c r="A145" s="21">
        <f t="shared" si="21"/>
        <v>35986</v>
      </c>
      <c r="B145" s="21" t="s">
        <v>9</v>
      </c>
      <c r="C145" s="21">
        <f>29469</f>
        <v>29469</v>
      </c>
      <c r="D145" s="21">
        <f>104904</f>
        <v>104904</v>
      </c>
      <c r="E145" s="21">
        <f t="shared" si="19"/>
        <v>102</v>
      </c>
    </row>
    <row r="146">
      <c r="A146" s="21">
        <f t="shared" si="21"/>
        <v>35986</v>
      </c>
      <c r="B146" s="21" t="s">
        <v>9</v>
      </c>
      <c r="C146" s="21">
        <f>29670</f>
        <v>29670</v>
      </c>
      <c r="D146" s="21">
        <f>104904</f>
        <v>104904</v>
      </c>
      <c r="E146" s="21">
        <f t="shared" si="19"/>
        <v>102</v>
      </c>
    </row>
    <row r="147">
      <c r="A147" s="21">
        <f t="shared" si="21"/>
        <v>35986</v>
      </c>
      <c r="B147" s="21" t="s">
        <v>9</v>
      </c>
      <c r="C147" s="21">
        <f>29891</f>
        <v>29891</v>
      </c>
      <c r="D147" s="21">
        <f>104904</f>
        <v>104904</v>
      </c>
      <c r="E147" s="21">
        <f t="shared" si="19"/>
        <v>102</v>
      </c>
    </row>
    <row r="148">
      <c r="A148" s="21">
        <f t="shared" si="21"/>
        <v>35986</v>
      </c>
      <c r="B148" s="21" t="s">
        <v>9</v>
      </c>
      <c r="C148" s="21">
        <f>30079</f>
        <v>30079</v>
      </c>
      <c r="D148" s="21">
        <f>104914</f>
        <v>104914</v>
      </c>
      <c r="E148" s="21">
        <f t="shared" si="19"/>
        <v>102</v>
      </c>
    </row>
    <row r="149">
      <c r="A149" s="21">
        <f t="shared" si="21"/>
        <v>35986</v>
      </c>
      <c r="B149" s="21" t="s">
        <v>9</v>
      </c>
      <c r="C149" s="21">
        <f>30255</f>
        <v>30255</v>
      </c>
      <c r="D149" s="21">
        <f>104872</f>
        <v>104872</v>
      </c>
      <c r="E149" s="21">
        <f t="shared" si="19"/>
        <v>102</v>
      </c>
    </row>
    <row r="150">
      <c r="A150" s="21">
        <f t="shared" si="21"/>
        <v>35986</v>
      </c>
      <c r="B150" s="21" t="s">
        <v>9</v>
      </c>
      <c r="C150" s="21">
        <f>30464</f>
        <v>30464</v>
      </c>
      <c r="D150" s="21">
        <f>104872</f>
        <v>104872</v>
      </c>
      <c r="E150" s="21">
        <f t="shared" si="19"/>
        <v>102</v>
      </c>
    </row>
    <row r="151">
      <c r="A151" s="21">
        <f t="shared" si="21"/>
        <v>35986</v>
      </c>
      <c r="B151" s="21" t="s">
        <v>9</v>
      </c>
      <c r="C151" s="21">
        <f>30695</f>
        <v>30695</v>
      </c>
      <c r="D151" s="21">
        <f>103452</f>
        <v>103452</v>
      </c>
      <c r="E151" s="21">
        <f>101</f>
        <v>101</v>
      </c>
    </row>
    <row r="152">
      <c r="A152" s="21">
        <f t="shared" si="21"/>
        <v>35986</v>
      </c>
      <c r="B152" s="21" t="s">
        <v>9</v>
      </c>
      <c r="C152" s="21">
        <f>30870</f>
        <v>30870</v>
      </c>
      <c r="D152" s="21">
        <f>103344</f>
        <v>103344</v>
      </c>
      <c r="E152" s="21">
        <f t="shared" ref="E152:E161" si="22">100</f>
        <v>100</v>
      </c>
    </row>
    <row r="153">
      <c r="A153" s="21">
        <f t="shared" si="21"/>
        <v>35986</v>
      </c>
      <c r="B153" s="21" t="s">
        <v>9</v>
      </c>
      <c r="C153" s="21">
        <f>31079</f>
        <v>31079</v>
      </c>
      <c r="D153" s="21">
        <f>103350</f>
        <v>103350</v>
      </c>
      <c r="E153" s="21">
        <f t="shared" si="22"/>
        <v>100</v>
      </c>
    </row>
    <row r="154">
      <c r="A154" s="21">
        <f t="shared" si="21"/>
        <v>35986</v>
      </c>
      <c r="B154" s="21" t="s">
        <v>9</v>
      </c>
      <c r="C154" s="21">
        <f>31239</f>
        <v>31239</v>
      </c>
      <c r="D154" s="21">
        <f>103362</f>
        <v>103362</v>
      </c>
      <c r="E154" s="21">
        <f t="shared" si="22"/>
        <v>100</v>
      </c>
    </row>
    <row r="155">
      <c r="A155" s="21">
        <f t="shared" si="21"/>
        <v>35986</v>
      </c>
      <c r="B155" s="21" t="s">
        <v>9</v>
      </c>
      <c r="C155" s="21">
        <f>31457</f>
        <v>31457</v>
      </c>
      <c r="D155" s="21">
        <f>103366</f>
        <v>103366</v>
      </c>
      <c r="E155" s="21">
        <f t="shared" si="22"/>
        <v>100</v>
      </c>
    </row>
    <row r="156">
      <c r="A156" s="21">
        <f t="shared" si="21"/>
        <v>35986</v>
      </c>
      <c r="B156" s="21" t="s">
        <v>9</v>
      </c>
      <c r="C156" s="21">
        <f>31639</f>
        <v>31639</v>
      </c>
      <c r="D156" s="21">
        <f>103372</f>
        <v>103372</v>
      </c>
      <c r="E156" s="21">
        <f t="shared" si="22"/>
        <v>100</v>
      </c>
    </row>
    <row r="157">
      <c r="A157" s="21">
        <f t="shared" si="21"/>
        <v>35986</v>
      </c>
      <c r="B157" s="21" t="s">
        <v>9</v>
      </c>
      <c r="C157" s="21">
        <f>31832</f>
        <v>31832</v>
      </c>
      <c r="D157" s="21">
        <f>103372</f>
        <v>103372</v>
      </c>
      <c r="E157" s="21">
        <f t="shared" si="22"/>
        <v>100</v>
      </c>
    </row>
    <row r="158">
      <c r="A158" s="21">
        <f t="shared" si="21"/>
        <v>35986</v>
      </c>
      <c r="B158" s="21" t="s">
        <v>9</v>
      </c>
      <c r="C158" s="21">
        <f>32047</f>
        <v>32047</v>
      </c>
      <c r="D158" s="21">
        <f>103372</f>
        <v>103372</v>
      </c>
      <c r="E158" s="21">
        <f t="shared" si="22"/>
        <v>100</v>
      </c>
    </row>
    <row r="159">
      <c r="A159" s="21">
        <f t="shared" si="21"/>
        <v>35986</v>
      </c>
      <c r="B159" s="21" t="s">
        <v>9</v>
      </c>
      <c r="C159" s="21">
        <f>32255</f>
        <v>32255</v>
      </c>
      <c r="D159" s="21">
        <f>103372</f>
        <v>103372</v>
      </c>
      <c r="E159" s="21">
        <f t="shared" si="22"/>
        <v>100</v>
      </c>
    </row>
    <row r="160">
      <c r="A160" s="21">
        <f t="shared" si="21"/>
        <v>35986</v>
      </c>
      <c r="B160" s="21" t="s">
        <v>9</v>
      </c>
      <c r="C160" s="21">
        <f>32443</f>
        <v>32443</v>
      </c>
      <c r="D160" s="21">
        <f>103372</f>
        <v>103372</v>
      </c>
      <c r="E160" s="21">
        <f t="shared" si="22"/>
        <v>100</v>
      </c>
    </row>
    <row r="161">
      <c r="A161" s="21">
        <f t="shared" si="21"/>
        <v>35986</v>
      </c>
      <c r="B161" s="21" t="s">
        <v>9</v>
      </c>
      <c r="C161" s="21">
        <f>32613</f>
        <v>32613</v>
      </c>
      <c r="D161" s="21">
        <f>103396</f>
        <v>103396</v>
      </c>
      <c r="E161" s="21">
        <f t="shared" si="22"/>
        <v>100</v>
      </c>
    </row>
    <row r="162">
      <c r="A162" s="21">
        <f t="shared" si="21"/>
        <v>35986</v>
      </c>
      <c r="B162" s="21" t="s">
        <v>9</v>
      </c>
      <c r="C162" s="21">
        <f>32803</f>
        <v>32803</v>
      </c>
      <c r="D162" s="21">
        <f>72258</f>
        <v>72258</v>
      </c>
      <c r="E162" s="21">
        <f>70</f>
        <v>70</v>
      </c>
    </row>
    <row r="163">
      <c r="A163" s="21">
        <f t="shared" si="21"/>
        <v>35986</v>
      </c>
      <c r="B163" s="21" t="s">
        <v>9</v>
      </c>
      <c r="C163" s="21">
        <f>33038</f>
        <v>33038</v>
      </c>
      <c r="D163" s="21">
        <f>72268</f>
        <v>72268</v>
      </c>
      <c r="E163" s="21">
        <f>70</f>
        <v>70</v>
      </c>
    </row>
    <row r="164">
      <c r="A164" s="21">
        <f t="shared" si="21"/>
        <v>35986</v>
      </c>
      <c r="B164" s="21" t="s">
        <v>9</v>
      </c>
      <c r="C164" s="21">
        <f>33236</f>
        <v>33236</v>
      </c>
      <c r="D164" s="21">
        <f>87840</f>
        <v>87840</v>
      </c>
      <c r="E164" s="21">
        <f>85</f>
        <v>85</v>
      </c>
    </row>
    <row r="165">
      <c r="A165" s="21">
        <f t="shared" si="21"/>
        <v>35986</v>
      </c>
      <c r="B165" s="21" t="s">
        <v>9</v>
      </c>
      <c r="C165" s="21">
        <f>33392</f>
        <v>33392</v>
      </c>
      <c r="D165" s="21">
        <f>87842</f>
        <v>87842</v>
      </c>
      <c r="E165" s="21">
        <f>85</f>
        <v>85</v>
      </c>
    </row>
    <row r="166">
      <c r="A166" s="21">
        <f t="shared" si="21"/>
        <v>35986</v>
      </c>
      <c r="B166" s="21" t="s">
        <v>9</v>
      </c>
      <c r="C166" s="21">
        <f>33573</f>
        <v>33573</v>
      </c>
      <c r="D166" s="21">
        <f>87842</f>
        <v>87842</v>
      </c>
      <c r="E166" s="21">
        <f>85</f>
        <v>85</v>
      </c>
    </row>
    <row r="167">
      <c r="A167" s="21">
        <f t="shared" si="21"/>
        <v>35986</v>
      </c>
      <c r="B167" s="21" t="s">
        <v>9</v>
      </c>
      <c r="C167" s="21">
        <f>33779</f>
        <v>33779</v>
      </c>
      <c r="D167" s="21">
        <f>103394</f>
        <v>103394</v>
      </c>
      <c r="E167" s="21">
        <f t="shared" ref="E167:E179" si="23">100</f>
        <v>100</v>
      </c>
    </row>
    <row r="168">
      <c r="A168" s="21">
        <f t="shared" si="21"/>
        <v>35986</v>
      </c>
      <c r="B168" s="21" t="s">
        <v>9</v>
      </c>
      <c r="C168" s="21">
        <f>34014</f>
        <v>34014</v>
      </c>
      <c r="D168" s="21">
        <f>103388</f>
        <v>103388</v>
      </c>
      <c r="E168" s="21">
        <f t="shared" si="23"/>
        <v>100</v>
      </c>
    </row>
    <row r="169">
      <c r="A169" s="21">
        <f t="shared" si="21"/>
        <v>35986</v>
      </c>
      <c r="B169" s="21" t="s">
        <v>9</v>
      </c>
      <c r="C169" s="21">
        <f>34200</f>
        <v>34200</v>
      </c>
      <c r="D169" s="21">
        <f>103388</f>
        <v>103388</v>
      </c>
      <c r="E169" s="21">
        <f t="shared" si="23"/>
        <v>100</v>
      </c>
    </row>
    <row r="170">
      <c r="A170" s="21">
        <f t="shared" si="21"/>
        <v>35986</v>
      </c>
      <c r="B170" s="21" t="s">
        <v>9</v>
      </c>
      <c r="C170" s="21">
        <f>34362</f>
        <v>34362</v>
      </c>
      <c r="D170" s="21">
        <f>103388</f>
        <v>103388</v>
      </c>
      <c r="E170" s="21">
        <f t="shared" si="23"/>
        <v>100</v>
      </c>
    </row>
    <row r="171">
      <c r="A171" s="21">
        <f t="shared" si="21"/>
        <v>35986</v>
      </c>
      <c r="B171" s="21" t="s">
        <v>9</v>
      </c>
      <c r="C171" s="21">
        <f>34569</f>
        <v>34569</v>
      </c>
      <c r="D171" s="21">
        <f>103388</f>
        <v>103388</v>
      </c>
      <c r="E171" s="21">
        <f t="shared" si="23"/>
        <v>100</v>
      </c>
    </row>
    <row r="172">
      <c r="A172" s="21">
        <f t="shared" si="21"/>
        <v>35986</v>
      </c>
      <c r="B172" s="21" t="s">
        <v>9</v>
      </c>
      <c r="C172" s="21">
        <f>34783</f>
        <v>34783</v>
      </c>
      <c r="D172" s="21">
        <f>103388</f>
        <v>103388</v>
      </c>
      <c r="E172" s="21">
        <f t="shared" si="23"/>
        <v>100</v>
      </c>
    </row>
    <row r="173">
      <c r="A173" s="21">
        <f t="shared" si="21"/>
        <v>35986</v>
      </c>
      <c r="B173" s="21" t="s">
        <v>9</v>
      </c>
      <c r="C173" s="21">
        <f>34951</f>
        <v>34951</v>
      </c>
      <c r="D173" s="21">
        <f>103390</f>
        <v>103390</v>
      </c>
      <c r="E173" s="21">
        <f t="shared" si="23"/>
        <v>100</v>
      </c>
    </row>
    <row r="174">
      <c r="A174" s="21">
        <f t="shared" si="21"/>
        <v>35986</v>
      </c>
      <c r="B174" s="21" t="s">
        <v>9</v>
      </c>
      <c r="C174" s="21">
        <f>35147</f>
        <v>35147</v>
      </c>
      <c r="D174" s="21">
        <f>103390</f>
        <v>103390</v>
      </c>
      <c r="E174" s="21">
        <f t="shared" si="23"/>
        <v>100</v>
      </c>
    </row>
    <row r="175">
      <c r="A175" s="21">
        <f t="shared" si="21"/>
        <v>35986</v>
      </c>
      <c r="B175" s="21" t="s">
        <v>9</v>
      </c>
      <c r="C175" s="21">
        <f>35344</f>
        <v>35344</v>
      </c>
      <c r="D175" s="21">
        <f>103390</f>
        <v>103390</v>
      </c>
      <c r="E175" s="21">
        <f t="shared" si="23"/>
        <v>100</v>
      </c>
    </row>
    <row r="176">
      <c r="A176" s="21">
        <f t="shared" si="21"/>
        <v>35986</v>
      </c>
      <c r="B176" s="21" t="s">
        <v>9</v>
      </c>
      <c r="C176" s="21">
        <f>35505</f>
        <v>35505</v>
      </c>
      <c r="D176" s="21">
        <f>103390</f>
        <v>103390</v>
      </c>
      <c r="E176" s="21">
        <f t="shared" si="23"/>
        <v>100</v>
      </c>
    </row>
    <row r="177">
      <c r="A177" s="21">
        <f t="shared" si="21"/>
        <v>35986</v>
      </c>
      <c r="B177" s="21" t="s">
        <v>9</v>
      </c>
      <c r="C177" s="21">
        <f>35695</f>
        <v>35695</v>
      </c>
      <c r="D177" s="21">
        <f>102503</f>
        <v>102503</v>
      </c>
      <c r="E177" s="21">
        <f t="shared" si="23"/>
        <v>100</v>
      </c>
    </row>
    <row r="178">
      <c r="A178" s="21">
        <f t="shared" si="21"/>
        <v>35986</v>
      </c>
      <c r="B178" s="21" t="s">
        <v>9</v>
      </c>
      <c r="C178" s="21">
        <f>35942</f>
        <v>35942</v>
      </c>
      <c r="D178" s="21">
        <f>102503</f>
        <v>102503</v>
      </c>
      <c r="E178" s="21">
        <f t="shared" si="23"/>
        <v>100</v>
      </c>
    </row>
    <row r="179">
      <c r="A179" s="21">
        <f t="shared" si="21"/>
        <v>35986</v>
      </c>
      <c r="B179" s="21" t="s">
        <v>9</v>
      </c>
      <c r="C179" s="21">
        <f>36091</f>
        <v>36091</v>
      </c>
      <c r="D179" s="21">
        <f>102503</f>
        <v>102503</v>
      </c>
      <c r="E179" s="21">
        <f t="shared" si="23"/>
        <v>100</v>
      </c>
    </row>
    <row r="180">
      <c r="A180" s="21">
        <f t="shared" si="21"/>
        <v>35986</v>
      </c>
      <c r="B180" s="21" t="s">
        <v>9</v>
      </c>
    </row>
    <row r="181">
      <c r="A181" s="21">
        <f t="shared" si="21"/>
        <v>35986</v>
      </c>
      <c r="B181" s="21" t="s">
        <v>9</v>
      </c>
    </row>
    <row r="182">
      <c r="A182" s="21">
        <f t="shared" si="21"/>
        <v>35986</v>
      </c>
      <c r="B182" s="21" t="s">
        <v>9</v>
      </c>
    </row>
    <row r="183">
      <c r="A183" s="21">
        <f t="shared" si="21"/>
        <v>35986</v>
      </c>
      <c r="B183" s="21" t="s">
        <v>9</v>
      </c>
    </row>
    <row r="184">
      <c r="A184" s="21">
        <f t="shared" si="21"/>
        <v>35986</v>
      </c>
      <c r="B184" s="21" t="s">
        <v>9</v>
      </c>
    </row>
    <row r="185">
      <c r="A185" s="21">
        <f t="shared" si="21"/>
        <v>35986</v>
      </c>
      <c r="B185" s="21" t="s">
        <v>9</v>
      </c>
    </row>
    <row r="186">
      <c r="A186" s="21">
        <f t="shared" si="21"/>
        <v>35986</v>
      </c>
      <c r="B186" s="21" t="s">
        <v>9</v>
      </c>
    </row>
    <row r="187">
      <c r="A187" s="21">
        <f t="shared" si="21"/>
        <v>35986</v>
      </c>
      <c r="B187" s="21" t="s">
        <v>9</v>
      </c>
    </row>
    <row r="188">
      <c r="A188" s="21">
        <f t="shared" si="21"/>
        <v>35986</v>
      </c>
      <c r="B188" s="21" t="s">
        <v>9</v>
      </c>
    </row>
    <row r="189">
      <c r="A189" s="21">
        <f t="shared" si="21"/>
        <v>35986</v>
      </c>
      <c r="B189" s="21" t="s">
        <v>9</v>
      </c>
    </row>
    <row r="190">
      <c r="A190" s="21">
        <f t="shared" si="21"/>
        <v>35986</v>
      </c>
      <c r="B190" s="21" t="s">
        <v>9</v>
      </c>
    </row>
    <row r="191">
      <c r="A191" s="21">
        <f t="shared" si="21"/>
        <v>35986</v>
      </c>
      <c r="B191" s="21" t="s">
        <v>9</v>
      </c>
    </row>
    <row r="192">
      <c r="A192" s="21">
        <f t="shared" si="21"/>
        <v>35986</v>
      </c>
      <c r="B192" s="21" t="s">
        <v>9</v>
      </c>
    </row>
    <row r="193">
      <c r="A193" s="21">
        <f t="shared" si="21"/>
        <v>35986</v>
      </c>
      <c r="B193" s="21" t="s">
        <v>9</v>
      </c>
    </row>
    <row r="194">
      <c r="A194" s="21">
        <f t="shared" si="21"/>
        <v>35986</v>
      </c>
      <c r="B194" s="21" t="s">
        <v>9</v>
      </c>
    </row>
    <row r="195">
      <c r="A195" s="21">
        <f t="shared" si="21"/>
        <v>35986</v>
      </c>
      <c r="B195" s="21" t="s">
        <v>9</v>
      </c>
    </row>
    <row r="196">
      <c r="A196" s="21">
        <f t="shared" si="21"/>
        <v>35986</v>
      </c>
      <c r="B196" s="21" t="s">
        <v>9</v>
      </c>
    </row>
    <row r="197">
      <c r="A197" s="21">
        <f t="shared" si="21"/>
        <v>35986</v>
      </c>
      <c r="B197" s="21" t="s">
        <v>9</v>
      </c>
    </row>
    <row r="198">
      <c r="A198" s="21">
        <f t="shared" si="21"/>
        <v>35986</v>
      </c>
      <c r="B198" s="21" t="s">
        <v>9</v>
      </c>
    </row>
    <row r="199">
      <c r="A199" s="21">
        <f t="shared" si="21"/>
        <v>35986</v>
      </c>
      <c r="B199" s="21" t="s">
        <v>9</v>
      </c>
    </row>
    <row r="200">
      <c r="A200" s="21">
        <f t="shared" si="21"/>
        <v>35986</v>
      </c>
      <c r="B200" s="21" t="s">
        <v>9</v>
      </c>
    </row>
    <row r="201">
      <c r="A201" s="21">
        <f t="shared" si="21"/>
        <v>35986</v>
      </c>
      <c r="B201" s="21" t="s">
        <v>9</v>
      </c>
    </row>
    <row r="202">
      <c r="A202" s="21">
        <f t="shared" si="21"/>
        <v>35986</v>
      </c>
      <c r="B202" s="21" t="s">
        <v>9</v>
      </c>
    </row>
    <row r="203">
      <c r="A203" s="21">
        <f t="shared" si="21"/>
        <v>35986</v>
      </c>
      <c r="B203" s="21" t="s">
        <v>9</v>
      </c>
    </row>
    <row r="204">
      <c r="A204" s="21">
        <f t="shared" si="21"/>
        <v>35986</v>
      </c>
      <c r="B204" s="21" t="s">
        <v>9</v>
      </c>
    </row>
    <row r="205">
      <c r="A205" s="21">
        <f t="shared" si="21"/>
        <v>35986</v>
      </c>
      <c r="B205" s="21" t="s">
        <v>9</v>
      </c>
    </row>
    <row r="206">
      <c r="A206" s="21">
        <f t="shared" si="21"/>
        <v>35986</v>
      </c>
      <c r="B206" s="21" t="s">
        <v>9</v>
      </c>
    </row>
    <row r="207">
      <c r="A207" s="21">
        <f t="shared" si="21"/>
        <v>35986</v>
      </c>
      <c r="B207" s="21" t="s">
        <v>9</v>
      </c>
    </row>
    <row r="208">
      <c r="A208" s="21">
        <f t="shared" si="21"/>
        <v>35986</v>
      </c>
      <c r="B208" s="21" t="s">
        <v>9</v>
      </c>
    </row>
    <row r="209">
      <c r="A209" s="21">
        <f t="shared" si="21"/>
        <v>35986</v>
      </c>
      <c r="B209" s="21" t="s">
        <v>9</v>
      </c>
    </row>
    <row r="210">
      <c r="A210" s="21">
        <f t="shared" si="21"/>
        <v>35986</v>
      </c>
      <c r="B210" s="21" t="s">
        <v>9</v>
      </c>
    </row>
    <row r="211">
      <c r="A211" s="21">
        <f t="shared" si="21"/>
        <v>35986</v>
      </c>
      <c r="B211" s="21" t="s">
        <v>9</v>
      </c>
    </row>
    <row r="212">
      <c r="A212" s="21">
        <f t="shared" si="21"/>
        <v>35986</v>
      </c>
      <c r="B212" s="21" t="s">
        <v>9</v>
      </c>
    </row>
    <row r="213">
      <c r="A213" s="21">
        <f t="shared" si="21"/>
        <v>35986</v>
      </c>
      <c r="B213" s="21" t="s">
        <v>9</v>
      </c>
    </row>
    <row r="214">
      <c r="A214" s="21">
        <f t="shared" si="21"/>
        <v>35986</v>
      </c>
      <c r="B214" s="21" t="s">
        <v>9</v>
      </c>
    </row>
    <row r="215">
      <c r="A215" s="21">
        <f t="shared" si="21"/>
        <v>35986</v>
      </c>
      <c r="B215" s="21" t="s">
        <v>9</v>
      </c>
    </row>
    <row r="216">
      <c r="A216" s="21">
        <f t="shared" si="21"/>
        <v>35986</v>
      </c>
      <c r="B216" s="21" t="s">
        <v>9</v>
      </c>
    </row>
    <row r="217">
      <c r="A217" s="21">
        <f t="shared" si="21"/>
        <v>35986</v>
      </c>
      <c r="B217" s="21" t="s">
        <v>9</v>
      </c>
    </row>
    <row r="218">
      <c r="A218" s="21">
        <f t="shared" si="21"/>
        <v>35986</v>
      </c>
      <c r="B218" s="21" t="s">
        <v>9</v>
      </c>
    </row>
    <row r="219">
      <c r="A219" s="21">
        <f t="shared" si="21"/>
        <v>35986</v>
      </c>
      <c r="B219" s="21" t="s">
        <v>9</v>
      </c>
    </row>
    <row r="220">
      <c r="A220" s="21">
        <f t="shared" si="21"/>
        <v>35986</v>
      </c>
      <c r="B220" s="21" t="s">
        <v>9</v>
      </c>
    </row>
    <row r="221">
      <c r="A221" s="21">
        <f t="shared" si="21"/>
        <v>35986</v>
      </c>
      <c r="B221" s="21" t="s">
        <v>9</v>
      </c>
    </row>
    <row r="222">
      <c r="A222" s="21">
        <f t="shared" si="21"/>
        <v>35986</v>
      </c>
      <c r="B222" s="21" t="s">
        <v>9</v>
      </c>
    </row>
    <row r="223">
      <c r="A223" s="21">
        <f t="shared" si="21"/>
        <v>35986</v>
      </c>
      <c r="B223" s="21" t="s">
        <v>9</v>
      </c>
    </row>
    <row r="224">
      <c r="A224" s="21">
        <f t="shared" si="21"/>
        <v>35986</v>
      </c>
      <c r="B224" s="21" t="s">
        <v>9</v>
      </c>
    </row>
    <row r="225">
      <c r="A225" s="21">
        <f t="shared" si="21"/>
        <v>35986</v>
      </c>
      <c r="B225" s="21" t="s">
        <v>9</v>
      </c>
    </row>
    <row r="226">
      <c r="A226" s="21">
        <f t="shared" si="21"/>
        <v>35986</v>
      </c>
      <c r="B226" s="21" t="s">
        <v>9</v>
      </c>
    </row>
    <row r="227">
      <c r="A227" s="21">
        <f t="shared" si="21"/>
        <v>35986</v>
      </c>
      <c r="B227" s="21" t="s">
        <v>9</v>
      </c>
    </row>
    <row r="228">
      <c r="A228" s="21">
        <f t="shared" si="21"/>
        <v>35986</v>
      </c>
      <c r="B228" s="21" t="s">
        <v>9</v>
      </c>
    </row>
    <row r="229">
      <c r="A229" s="21">
        <f t="shared" si="21"/>
        <v>35986</v>
      </c>
      <c r="B229" s="21" t="s">
        <v>9</v>
      </c>
    </row>
    <row r="230">
      <c r="A230" s="21">
        <f t="shared" si="21"/>
        <v>35986</v>
      </c>
      <c r="B230" s="21" t="s">
        <v>9</v>
      </c>
    </row>
    <row r="231">
      <c r="A231" s="21">
        <f t="shared" si="21"/>
        <v>35986</v>
      </c>
      <c r="B231" s="21" t="s">
        <v>9</v>
      </c>
    </row>
    <row r="232">
      <c r="A232" s="21">
        <f t="shared" si="21"/>
        <v>35986</v>
      </c>
      <c r="B232" s="21" t="s">
        <v>9</v>
      </c>
    </row>
    <row r="233">
      <c r="A233" s="21">
        <f t="shared" si="21"/>
        <v>35986</v>
      </c>
      <c r="B233" s="21" t="s">
        <v>9</v>
      </c>
    </row>
    <row r="234">
      <c r="A234" s="21">
        <f t="shared" si="21"/>
        <v>35986</v>
      </c>
      <c r="B234" s="21" t="s">
        <v>9</v>
      </c>
    </row>
    <row r="235">
      <c r="A235" s="21">
        <f t="shared" si="21"/>
        <v>35986</v>
      </c>
      <c r="B235" s="21" t="s">
        <v>9</v>
      </c>
    </row>
    <row r="236">
      <c r="A236" s="21">
        <f t="shared" si="21"/>
        <v>35986</v>
      </c>
      <c r="B236" s="21" t="s">
        <v>9</v>
      </c>
    </row>
    <row r="237">
      <c r="A237" s="21">
        <f t="shared" si="21"/>
        <v>35986</v>
      </c>
      <c r="B237" s="21" t="s">
        <v>9</v>
      </c>
    </row>
    <row r="238">
      <c r="A238" s="21">
        <f t="shared" si="21"/>
        <v>35986</v>
      </c>
      <c r="B238" s="21" t="s">
        <v>9</v>
      </c>
    </row>
    <row r="239">
      <c r="A239" s="21">
        <f t="shared" si="21"/>
        <v>35986</v>
      </c>
      <c r="B239" s="21" t="s">
        <v>9</v>
      </c>
    </row>
    <row r="240">
      <c r="A240" s="21">
        <f t="shared" si="21"/>
        <v>35986</v>
      </c>
      <c r="B240" s="21" t="s">
        <v>9</v>
      </c>
    </row>
    <row r="241">
      <c r="A241" s="21">
        <f t="shared" si="21"/>
        <v>35986</v>
      </c>
      <c r="B241" s="21" t="s">
        <v>9</v>
      </c>
    </row>
    <row r="242">
      <c r="A242" s="21">
        <f t="shared" si="21"/>
        <v>35986</v>
      </c>
      <c r="B242" s="21" t="s">
        <v>9</v>
      </c>
    </row>
    <row r="243">
      <c r="A243" s="21">
        <f t="shared" si="21"/>
        <v>35986</v>
      </c>
      <c r="B243" s="21" t="s">
        <v>9</v>
      </c>
    </row>
    <row r="244">
      <c r="A244" s="21">
        <f t="shared" si="21"/>
        <v>35986</v>
      </c>
      <c r="B244" s="21" t="s">
        <v>9</v>
      </c>
    </row>
    <row r="245">
      <c r="A245" s="21">
        <f t="shared" si="21"/>
        <v>35986</v>
      </c>
      <c r="B245" s="21" t="s">
        <v>9</v>
      </c>
    </row>
    <row r="246">
      <c r="A246" s="21">
        <f t="shared" si="21"/>
        <v>35986</v>
      </c>
      <c r="B246" s="21" t="s">
        <v>9</v>
      </c>
    </row>
    <row r="247">
      <c r="A247" s="21">
        <f t="shared" si="21"/>
        <v>35986</v>
      </c>
      <c r="B247" s="21" t="s">
        <v>9</v>
      </c>
    </row>
    <row r="248">
      <c r="A248" s="21">
        <f t="shared" si="21"/>
        <v>35986</v>
      </c>
      <c r="B248" s="21" t="s">
        <v>9</v>
      </c>
    </row>
    <row r="249">
      <c r="A249" s="21">
        <f t="shared" si="21"/>
        <v>35986</v>
      </c>
      <c r="B249" s="21" t="s">
        <v>9</v>
      </c>
    </row>
    <row r="250">
      <c r="A250" s="21">
        <f t="shared" si="21"/>
        <v>35986</v>
      </c>
      <c r="B250" s="21" t="s">
        <v>9</v>
      </c>
    </row>
    <row r="251">
      <c r="A251" s="21">
        <f t="shared" si="21"/>
        <v>35986</v>
      </c>
      <c r="B251" s="21" t="s">
        <v>9</v>
      </c>
    </row>
    <row r="252">
      <c r="A252" s="21">
        <f t="shared" si="21"/>
        <v>35986</v>
      </c>
      <c r="B252" s="21" t="s">
        <v>9</v>
      </c>
    </row>
    <row r="253">
      <c r="A253" s="21">
        <f t="shared" si="21"/>
        <v>35986</v>
      </c>
      <c r="B253" s="21" t="s">
        <v>9</v>
      </c>
    </row>
    <row r="254">
      <c r="A254" s="21">
        <f t="shared" si="21"/>
        <v>35986</v>
      </c>
      <c r="B254" s="21" t="s">
        <v>9</v>
      </c>
    </row>
    <row r="255">
      <c r="A255" s="21">
        <f t="shared" si="21"/>
        <v>35986</v>
      </c>
      <c r="B255" s="21" t="s">
        <v>9</v>
      </c>
    </row>
    <row r="256">
      <c r="A256" s="21">
        <f t="shared" si="21"/>
        <v>35986</v>
      </c>
      <c r="B256" s="21" t="s">
        <v>9</v>
      </c>
    </row>
    <row r="257">
      <c r="A257" s="21">
        <f t="shared" si="21"/>
        <v>35986</v>
      </c>
      <c r="B257" s="21" t="s">
        <v>9</v>
      </c>
    </row>
    <row r="258">
      <c r="A258" s="21">
        <f t="shared" si="21"/>
        <v>35986</v>
      </c>
      <c r="B258" s="21" t="s">
        <v>9</v>
      </c>
    </row>
    <row r="259">
      <c r="A259" s="21">
        <f t="shared" si="21"/>
        <v>35986</v>
      </c>
      <c r="B259" s="21" t="s">
        <v>9</v>
      </c>
    </row>
    <row r="260">
      <c r="A260" s="21">
        <f t="shared" si="21"/>
        <v>35986</v>
      </c>
      <c r="B260" s="21" t="s">
        <v>9</v>
      </c>
    </row>
    <row r="261">
      <c r="A261" s="21">
        <f t="shared" si="21"/>
        <v>35986</v>
      </c>
      <c r="B261" s="21" t="s">
        <v>9</v>
      </c>
    </row>
    <row r="262">
      <c r="A262" s="21">
        <f t="shared" si="21"/>
        <v>35986</v>
      </c>
      <c r="B262" s="21" t="s">
        <v>9</v>
      </c>
    </row>
    <row r="263">
      <c r="A263" s="21">
        <f t="shared" si="21"/>
        <v>35986</v>
      </c>
      <c r="B263" s="21" t="s">
        <v>9</v>
      </c>
    </row>
    <row r="264">
      <c r="A264" s="21">
        <f t="shared" si="21"/>
        <v>35986</v>
      </c>
      <c r="B264" s="21" t="s">
        <v>9</v>
      </c>
    </row>
    <row r="265">
      <c r="A265" s="21">
        <f t="shared" si="21"/>
        <v>35986</v>
      </c>
      <c r="B265" s="21" t="s">
        <v>9</v>
      </c>
    </row>
    <row r="266">
      <c r="A266" s="21">
        <f t="shared" si="21"/>
        <v>35986</v>
      </c>
      <c r="B266" s="21" t="s">
        <v>9</v>
      </c>
    </row>
    <row r="267">
      <c r="A267" s="21">
        <f t="shared" si="21"/>
        <v>35986</v>
      </c>
      <c r="B267" s="21" t="s">
        <v>9</v>
      </c>
    </row>
    <row r="268">
      <c r="A268" s="21">
        <f t="shared" si="21"/>
        <v>35986</v>
      </c>
      <c r="B268" s="21" t="s">
        <v>9</v>
      </c>
    </row>
    <row r="269">
      <c r="A269" s="21">
        <f t="shared" si="21"/>
        <v>35986</v>
      </c>
      <c r="B269" s="21" t="s">
        <v>9</v>
      </c>
    </row>
    <row r="270">
      <c r="A270" s="21">
        <f t="shared" si="21"/>
        <v>35986</v>
      </c>
      <c r="B270" s="21" t="s">
        <v>9</v>
      </c>
    </row>
    <row r="271">
      <c r="A271" s="21">
        <f t="shared" si="21"/>
        <v>35986</v>
      </c>
      <c r="B271" s="21" t="s">
        <v>9</v>
      </c>
    </row>
    <row r="272">
      <c r="A272" s="21">
        <f t="shared" si="21"/>
        <v>35986</v>
      </c>
      <c r="B272" s="21" t="s">
        <v>9</v>
      </c>
    </row>
    <row r="273">
      <c r="A273" s="21">
        <f t="shared" si="21"/>
        <v>35986</v>
      </c>
      <c r="B273" s="21" t="s">
        <v>9</v>
      </c>
    </row>
    <row r="274">
      <c r="A274" s="21">
        <f t="shared" si="21"/>
        <v>35986</v>
      </c>
      <c r="B274" s="21" t="s">
        <v>9</v>
      </c>
    </row>
    <row r="275">
      <c r="A275" s="21">
        <f t="shared" si="21"/>
        <v>35986</v>
      </c>
      <c r="B275" s="21" t="s">
        <v>9</v>
      </c>
    </row>
    <row r="276">
      <c r="A276" s="21">
        <f t="shared" si="21"/>
        <v>35986</v>
      </c>
      <c r="B276" s="21" t="s">
        <v>9</v>
      </c>
    </row>
    <row r="277">
      <c r="A277" s="21">
        <f t="shared" si="21"/>
        <v>35986</v>
      </c>
      <c r="B277" s="21" t="e">
        <f>um</f>
        <v>#NAME?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2016-01-04T18:00:31Z</dcterms:created>
  <dcterms:modified xsi:type="dcterms:W3CDTF">2015-10-26T11:55:00Z</dcterms:modified>
  <cp:lastPrinted>2016-01-04T18:00:31Z</cp:lastPrinted>
</cp:coreProperties>
</file>