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<sst xmlns="http://schemas.openxmlformats.org/spreadsheetml/2006/main" count="8" uniqueCount="8">
  <si>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</si>
  <si>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</si>
  <si>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</si>
  <si>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</si>
  <si>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186(195x)</t>
  </si>
  <si>
    <t>AVERAGE: 128(284x)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</si>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</sst>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Sheet1!$A$2:$A$196</c:f>
              <c:numCache/>
            </c:numRef>
          </c:cat>
          <c:val>
            <c:numRef>
              <c:f>Sheet1!$B$2:$B$196</c:f>
              <c:numCache/>
            </c:numRef>
          </c:val>
          <c:smooth val="0"/>
        </c:ser>
        <c:marker val="1"/>
        <c:axId val="623131585"/>
        <c:axId val="505968231"/>
      </c:lineChart>
      <c:catAx>
        <c:axId val="6231315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05968231"/>
        <c:crosses val="autoZero"/>
        <c:auto val="1"/>
        <c:lblOffset val="100"/>
        <c:tickLblSkip val="1"/>
        <c:tickMarkSkip val="1"/>
        <c:noMultiLvlLbl val="0"/>
      </c:catAx>
      <c:valAx>
        <c:axId val="50596823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62313158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Sheet1!$C$2:$C$285</c:f>
              <c:numCache/>
            </c:numRef>
          </c:cat>
          <c:val>
            <c:numRef>
              <c:f>Sheet1!$E$2:$E$285</c:f>
              <c:numCache/>
            </c:numRef>
          </c:val>
          <c:smooth val="0"/>
        </c:ser>
        <c:marker val="1"/>
        <c:axId val="779018428"/>
        <c:axId val="1107404311"/>
      </c:lineChart>
      <c:catAx>
        <c:axId val="7790184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07404311"/>
        <c:crosses val="autoZero"/>
        <c:auto val="1"/>
        <c:lblOffset val="100"/>
        <c:tickLblSkip val="1"/>
        <c:tickMarkSkip val="1"/>
        <c:noMultiLvlLbl val="0"/>
      </c:catAx>
      <c:valAx>
        <c:axId val="110740431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790184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86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1607</f>
        <v>1607</v>
      </c>
      <c r="B2" s="21">
        <f>11</f>
        <v>11</v>
      </c>
      <c r="C2" s="21">
        <f>1562</f>
        <v>1562</v>
      </c>
      <c r="D2" s="21">
        <f>5128</f>
        <v>5128</v>
      </c>
      <c r="E2" s="21">
        <f>5.0078125</f>
        <v>5.0078125</v>
      </c>
      <c r="G2" s="21">
        <f>186</f>
        <v>186</v>
      </c>
    </row>
    <row r="3">
      <c r="A3" s="21">
        <f>1807</f>
        <v>1807</v>
      </c>
      <c r="B3" s="21">
        <f>18</f>
        <v>18</v>
      </c>
      <c r="C3" s="21">
        <f>1695</f>
        <v>1695</v>
      </c>
      <c r="D3" s="21">
        <f>9234</f>
        <v>9234</v>
      </c>
      <c r="E3" s="21">
        <f>9.017578125</f>
        <v>9.017578125</v>
      </c>
    </row>
    <row r="4">
      <c r="A4" s="21">
        <f>1993</f>
        <v>1993</v>
      </c>
      <c r="B4" s="21">
        <f>25</f>
        <v>25</v>
      </c>
      <c r="C4" s="21">
        <f>1804</f>
        <v>1804</v>
      </c>
      <c r="D4" s="21">
        <f>9942</f>
        <v>9942</v>
      </c>
      <c r="E4" s="21">
        <f>9.708984375</f>
        <v>9.708984375</v>
      </c>
      <c r="G4" s="21" t="s">
        <v>5</v>
      </c>
    </row>
    <row r="5">
      <c r="A5" s="21">
        <f>2156</f>
        <v>2156</v>
      </c>
      <c r="B5" s="21">
        <f>25</f>
        <v>25</v>
      </c>
      <c r="C5" s="21">
        <f>1919</f>
        <v>1919</v>
      </c>
      <c r="D5" s="21">
        <f>12107</f>
        <v>12107</v>
      </c>
      <c r="E5" s="21">
        <f>11.8232421875</f>
        <v>11.8232421875</v>
      </c>
      <c r="G5" s="21">
        <f>128</f>
        <v>128</v>
      </c>
    </row>
    <row r="6">
      <c r="A6" s="21">
        <f>2331</f>
        <v>2331</v>
      </c>
      <c r="B6" s="21">
        <f>18</f>
        <v>18</v>
      </c>
      <c r="C6" s="21">
        <f>2015</f>
        <v>2015</v>
      </c>
      <c r="D6" s="21">
        <f>11859</f>
        <v>11859</v>
      </c>
      <c r="E6" s="21">
        <f>11.5810546875</f>
        <v>11.5810546875</v>
      </c>
    </row>
    <row r="7">
      <c r="A7" s="21">
        <f>2521</f>
        <v>2521</v>
      </c>
      <c r="B7" s="21">
        <f>12</f>
        <v>12</v>
      </c>
      <c r="C7" s="21">
        <f>2142</f>
        <v>2142</v>
      </c>
      <c r="D7" s="21">
        <f>13458</f>
        <v>13458</v>
      </c>
      <c r="E7" s="21">
        <f>13.142578125</f>
        <v>13.142578125</v>
      </c>
    </row>
    <row r="8">
      <c r="A8" s="21">
        <f>2703</f>
        <v>2703</v>
      </c>
      <c r="B8" s="21">
        <f>0</f>
        <v>0</v>
      </c>
      <c r="C8" s="21">
        <f>2240</f>
        <v>2240</v>
      </c>
      <c r="D8" s="21">
        <f>13841</f>
        <v>13841</v>
      </c>
      <c r="E8" s="21">
        <f>13.5166015625</f>
        <v>13.5166015625</v>
      </c>
    </row>
    <row r="9">
      <c r="A9" s="21">
        <f>2882</f>
        <v>2882</v>
      </c>
      <c r="B9" s="21">
        <f>0</f>
        <v>0</v>
      </c>
      <c r="C9" s="21">
        <f>2334</f>
        <v>2334</v>
      </c>
      <c r="D9" s="21">
        <f>14393</f>
        <v>14393</v>
      </c>
      <c r="E9" s="21">
        <f>14.0556640625</f>
        <v>14.0556640625</v>
      </c>
    </row>
    <row r="10">
      <c r="A10" s="21">
        <f>3040</f>
        <v>3040</v>
      </c>
      <c r="B10" s="21">
        <f>0</f>
        <v>0</v>
      </c>
      <c r="C10" s="21">
        <f>2426</f>
        <v>2426</v>
      </c>
      <c r="D10" s="21">
        <f>15636</f>
        <v>15636</v>
      </c>
      <c r="E10" s="21">
        <f>15.26953125</f>
        <v>15.26953125</v>
      </c>
    </row>
    <row r="11">
      <c r="A11" s="21">
        <f>3198</f>
        <v>3198</v>
      </c>
      <c r="B11" s="21">
        <f>0</f>
        <v>0</v>
      </c>
      <c r="C11" s="21">
        <f>2522</f>
        <v>2522</v>
      </c>
      <c r="D11" s="21">
        <f>16616</f>
        <v>16616</v>
      </c>
      <c r="E11" s="21">
        <f>16.2265625</f>
        <v>16.2265625</v>
      </c>
    </row>
    <row r="12">
      <c r="A12" s="21">
        <f>3389</f>
        <v>3389</v>
      </c>
      <c r="B12" s="21">
        <f>0</f>
        <v>0</v>
      </c>
      <c r="C12" s="21">
        <f>2646</f>
        <v>2646</v>
      </c>
      <c r="D12" s="21">
        <f>66904</f>
        <v>66904</v>
      </c>
      <c r="E12" s="21">
        <f>65.3359375</f>
        <v>65.3359375</v>
      </c>
      <c r="H12" s="21" t="s">
        <v>6</v>
      </c>
      <c r="I12" s="21" t="s">
        <v>7</v>
      </c>
      <c r="J12" s="21" t="s">
        <v>8</v>
      </c>
    </row>
    <row r="13">
      <c r="A13" s="21">
        <f>3564</f>
        <v>3564</v>
      </c>
      <c r="B13" s="21">
        <f>0</f>
        <v>0</v>
      </c>
      <c r="C13" s="21">
        <f>2747</f>
        <v>2747</v>
      </c>
      <c r="D13" s="21">
        <f>68371</f>
        <v>68371</v>
      </c>
      <c r="E13" s="21">
        <f>66.7685546875</f>
        <v>66.7685546875</v>
      </c>
      <c r="H13" s="21">
        <v>81</v>
      </c>
      <c r="I13" s="21">
        <f>MAX(E2:E885)</f>
        <v>118.896484375</v>
      </c>
      <c r="J13" s="21">
        <v>96</v>
      </c>
    </row>
    <row r="14">
      <c r="A14" s="21">
        <f>3732</f>
        <v>3732</v>
      </c>
      <c r="B14" s="21">
        <f>4</f>
        <v>4</v>
      </c>
      <c r="C14" s="21">
        <f>2859</f>
        <v>2859</v>
      </c>
      <c r="D14" s="21">
        <f>68371</f>
        <v>68371</v>
      </c>
      <c r="E14" s="21">
        <f>66.7685546875</f>
        <v>66.7685546875</v>
      </c>
    </row>
    <row r="15">
      <c r="A15" s="21">
        <f>3907</f>
        <v>3907</v>
      </c>
      <c r="B15" s="21">
        <f>3</f>
        <v>3</v>
      </c>
      <c r="C15" s="21">
        <f>2978</f>
        <v>2978</v>
      </c>
      <c r="D15" s="21">
        <f>68371</f>
        <v>68371</v>
      </c>
      <c r="E15" s="21">
        <f>66.7685546875</f>
        <v>66.7685546875</v>
      </c>
    </row>
    <row r="16">
      <c r="A16" s="21">
        <f>4085</f>
        <v>4085</v>
      </c>
      <c r="B16" s="21">
        <f>0</f>
        <v>0</v>
      </c>
      <c r="C16" s="21">
        <f>3086</f>
        <v>3086</v>
      </c>
      <c r="D16" s="21">
        <f>68371</f>
        <v>68371</v>
      </c>
      <c r="E16" s="21">
        <f>66.7685546875</f>
        <v>66.7685546875</v>
      </c>
    </row>
    <row r="17">
      <c r="A17" s="21">
        <f>4250</f>
        <v>4250</v>
      </c>
      <c r="B17" s="21">
        <f>0</f>
        <v>0</v>
      </c>
      <c r="C17" s="21">
        <f>3215</f>
        <v>3215</v>
      </c>
      <c r="D17" s="21">
        <f>83911</f>
        <v>83911</v>
      </c>
      <c r="E17" s="21">
        <f>81.9443359375</f>
        <v>81.9443359375</v>
      </c>
    </row>
    <row r="18">
      <c r="A18" s="21">
        <f>4467</f>
        <v>4467</v>
      </c>
      <c r="B18" s="21">
        <f>0</f>
        <v>0</v>
      </c>
      <c r="C18" s="21">
        <f>3317</f>
        <v>3317</v>
      </c>
      <c r="D18" s="21">
        <f>83911</f>
        <v>83911</v>
      </c>
      <c r="E18" s="21">
        <f>81.9443359375</f>
        <v>81.9443359375</v>
      </c>
    </row>
    <row r="19">
      <c r="A19" s="21">
        <f>4669</f>
        <v>4669</v>
      </c>
      <c r="B19" s="21">
        <f>6</f>
        <v>6</v>
      </c>
      <c r="C19" s="21">
        <f>3430</f>
        <v>3430</v>
      </c>
      <c r="D19" s="21">
        <f>83911</f>
        <v>83911</v>
      </c>
      <c r="E19" s="21">
        <f>81.9443359375</f>
        <v>81.9443359375</v>
      </c>
    </row>
    <row r="20">
      <c r="A20" s="21">
        <f>4866</f>
        <v>4866</v>
      </c>
      <c r="B20" s="21">
        <f>0</f>
        <v>0</v>
      </c>
      <c r="C20" s="21">
        <f>3539</f>
        <v>3539</v>
      </c>
      <c r="D20" s="21">
        <f>83911</f>
        <v>83911</v>
      </c>
      <c r="E20" s="21">
        <f>81.9443359375</f>
        <v>81.9443359375</v>
      </c>
    </row>
    <row r="21">
      <c r="A21" s="21">
        <f>5047</f>
        <v>5047</v>
      </c>
      <c r="B21" s="21">
        <f>16</f>
        <v>16</v>
      </c>
      <c r="C21" s="21">
        <f>3671</f>
        <v>3671</v>
      </c>
      <c r="D21" s="21">
        <f>83911</f>
        <v>83911</v>
      </c>
      <c r="E21" s="21">
        <f>81.9443359375</f>
        <v>81.9443359375</v>
      </c>
    </row>
    <row r="22">
      <c r="A22" s="21">
        <f>5232</f>
        <v>5232</v>
      </c>
      <c r="B22" s="21">
        <f>3</f>
        <v>3</v>
      </c>
      <c r="C22" s="21">
        <f>3800</f>
        <v>3800</v>
      </c>
      <c r="D22" s="21">
        <f>83942</f>
        <v>83942</v>
      </c>
      <c r="E22" s="21">
        <f>81.974609375</f>
        <v>81.974609375</v>
      </c>
    </row>
    <row r="23">
      <c r="A23" s="21">
        <f>5405</f>
        <v>5405</v>
      </c>
      <c r="B23" s="21">
        <f>3</f>
        <v>3</v>
      </c>
      <c r="C23" s="21">
        <f>3936</f>
        <v>3936</v>
      </c>
      <c r="D23" s="21">
        <f>83948</f>
        <v>83948</v>
      </c>
      <c r="E23" s="21">
        <f>81.98046875</f>
        <v>81.98046875</v>
      </c>
    </row>
    <row r="24">
      <c r="A24" s="21">
        <f>5582</f>
        <v>5582</v>
      </c>
      <c r="B24" s="21">
        <f>3</f>
        <v>3</v>
      </c>
      <c r="C24" s="21">
        <f>4062</f>
        <v>4062</v>
      </c>
      <c r="D24" s="21">
        <f>83980</f>
        <v>83980</v>
      </c>
      <c r="E24" s="21">
        <f>82.01171875</f>
        <v>82.01171875</v>
      </c>
    </row>
    <row r="25">
      <c r="A25" s="21">
        <f>5754</f>
        <v>5754</v>
      </c>
      <c r="B25" s="21">
        <f>8</f>
        <v>8</v>
      </c>
      <c r="C25" s="21">
        <f>4170</f>
        <v>4170</v>
      </c>
      <c r="D25" s="21">
        <f>83994</f>
        <v>83994</v>
      </c>
      <c r="E25" s="21">
        <f>82.025390625</f>
        <v>82.025390625</v>
      </c>
    </row>
    <row r="26">
      <c r="A26" s="21">
        <f>5923</f>
        <v>5923</v>
      </c>
      <c r="B26" s="21">
        <f>4</f>
        <v>4</v>
      </c>
      <c r="C26" s="21">
        <f>4287</f>
        <v>4287</v>
      </c>
      <c r="D26" s="21">
        <f>83994</f>
        <v>83994</v>
      </c>
      <c r="E26" s="21">
        <f>82.025390625</f>
        <v>82.025390625</v>
      </c>
    </row>
    <row r="27">
      <c r="A27" s="21">
        <f>6119</f>
        <v>6119</v>
      </c>
      <c r="B27" s="21">
        <f>3</f>
        <v>3</v>
      </c>
      <c r="C27" s="21">
        <f>4407</f>
        <v>4407</v>
      </c>
      <c r="D27" s="21">
        <f>83994</f>
        <v>83994</v>
      </c>
      <c r="E27" s="21">
        <f>82.025390625</f>
        <v>82.025390625</v>
      </c>
    </row>
    <row r="28">
      <c r="A28" s="21">
        <f>6288</f>
        <v>6288</v>
      </c>
      <c r="B28" s="21">
        <f t="shared" ref="B28:B42" si="0">0</f>
        <v>0</v>
      </c>
      <c r="C28" s="21">
        <f>4572</f>
        <v>4572</v>
      </c>
      <c r="D28" s="21">
        <f>83994</f>
        <v>83994</v>
      </c>
      <c r="E28" s="21">
        <f>82.025390625</f>
        <v>82.025390625</v>
      </c>
    </row>
    <row r="29">
      <c r="A29" s="21">
        <f>6492</f>
        <v>6492</v>
      </c>
      <c r="B29" s="21">
        <f t="shared" si="0"/>
        <v>0</v>
      </c>
      <c r="C29" s="21">
        <f>4722</f>
        <v>4722</v>
      </c>
      <c r="D29" s="21">
        <f>83996</f>
        <v>83996</v>
      </c>
      <c r="E29" s="21">
        <f>82.02734375</f>
        <v>82.02734375</v>
      </c>
    </row>
    <row r="30">
      <c r="A30" s="21">
        <f>6671</f>
        <v>6671</v>
      </c>
      <c r="B30" s="21">
        <f t="shared" si="0"/>
        <v>0</v>
      </c>
      <c r="C30" s="21">
        <f>4841</f>
        <v>4841</v>
      </c>
      <c r="D30" s="21">
        <f>83996</f>
        <v>83996</v>
      </c>
      <c r="E30" s="21">
        <f>82.02734375</f>
        <v>82.02734375</v>
      </c>
    </row>
    <row r="31">
      <c r="A31" s="21">
        <f>6843</f>
        <v>6843</v>
      </c>
      <c r="B31" s="21">
        <f t="shared" si="0"/>
        <v>0</v>
      </c>
      <c r="C31" s="21">
        <f>4970</f>
        <v>4970</v>
      </c>
      <c r="D31" s="21">
        <f>84033</f>
        <v>84033</v>
      </c>
      <c r="E31" s="21">
        <f>82.0634765625</f>
        <v>82.0634765625</v>
      </c>
    </row>
    <row r="32">
      <c r="A32" s="21">
        <f>7032</f>
        <v>7032</v>
      </c>
      <c r="B32" s="21">
        <f t="shared" si="0"/>
        <v>0</v>
      </c>
      <c r="C32" s="21">
        <f>5086</f>
        <v>5086</v>
      </c>
      <c r="D32" s="21">
        <f>84284</f>
        <v>84284</v>
      </c>
      <c r="E32" s="21">
        <f>82.30859375</f>
        <v>82.30859375</v>
      </c>
    </row>
    <row r="33">
      <c r="A33" s="21">
        <f>7201</f>
        <v>7201</v>
      </c>
      <c r="B33" s="21">
        <f t="shared" si="0"/>
        <v>0</v>
      </c>
      <c r="C33" s="21">
        <f>5197</f>
        <v>5197</v>
      </c>
      <c r="D33" s="21">
        <f>85140</f>
        <v>85140</v>
      </c>
      <c r="E33" s="21">
        <f>83.14453125</f>
        <v>83.14453125</v>
      </c>
    </row>
    <row r="34">
      <c r="A34" s="21">
        <f>7375</f>
        <v>7375</v>
      </c>
      <c r="B34" s="21">
        <f t="shared" si="0"/>
        <v>0</v>
      </c>
      <c r="C34" s="21">
        <f>5309</f>
        <v>5309</v>
      </c>
      <c r="D34" s="21">
        <f>85240</f>
        <v>85240</v>
      </c>
      <c r="E34" s="21">
        <f>83.2421875</f>
        <v>83.2421875</v>
      </c>
    </row>
    <row r="35">
      <c r="A35" s="21">
        <f>7565</f>
        <v>7565</v>
      </c>
      <c r="B35" s="21">
        <f t="shared" si="0"/>
        <v>0</v>
      </c>
      <c r="C35" s="21">
        <f>5414</f>
        <v>5414</v>
      </c>
      <c r="D35" s="21">
        <f>85271</f>
        <v>85271</v>
      </c>
      <c r="E35" s="21">
        <f>83.2724609375</f>
        <v>83.2724609375</v>
      </c>
    </row>
    <row r="36">
      <c r="A36" s="21">
        <f>7746</f>
        <v>7746</v>
      </c>
      <c r="B36" s="21">
        <f t="shared" si="0"/>
        <v>0</v>
      </c>
      <c r="C36" s="21">
        <f>5535</f>
        <v>5535</v>
      </c>
      <c r="D36" s="21">
        <f>85306</f>
        <v>85306</v>
      </c>
      <c r="E36" s="21">
        <f>83.306640625</f>
        <v>83.306640625</v>
      </c>
    </row>
    <row r="37">
      <c r="A37" s="21">
        <f>7921</f>
        <v>7921</v>
      </c>
      <c r="B37" s="21">
        <f t="shared" si="0"/>
        <v>0</v>
      </c>
      <c r="C37" s="21">
        <f>5698</f>
        <v>5698</v>
      </c>
      <c r="D37" s="21">
        <f>85310</f>
        <v>85310</v>
      </c>
      <c r="E37" s="21">
        <f>83.310546875</f>
        <v>83.310546875</v>
      </c>
    </row>
    <row r="38">
      <c r="A38" s="21">
        <f>8145</f>
        <v>8145</v>
      </c>
      <c r="B38" s="21">
        <f t="shared" si="0"/>
        <v>0</v>
      </c>
      <c r="C38" s="21">
        <f>5830</f>
        <v>5830</v>
      </c>
      <c r="D38" s="21">
        <f>85354</f>
        <v>85354</v>
      </c>
      <c r="E38" s="21">
        <f>83.353515625</f>
        <v>83.353515625</v>
      </c>
    </row>
    <row r="39">
      <c r="A39" s="21">
        <f>8383</f>
        <v>8383</v>
      </c>
      <c r="B39" s="21">
        <f t="shared" si="0"/>
        <v>0</v>
      </c>
      <c r="C39" s="21">
        <f>5959</f>
        <v>5959</v>
      </c>
      <c r="D39" s="21">
        <f>85344</f>
        <v>85344</v>
      </c>
      <c r="E39" s="21">
        <f>83.34375</f>
        <v>83.34375</v>
      </c>
    </row>
    <row r="40">
      <c r="A40" s="21">
        <f>8583</f>
        <v>8583</v>
      </c>
      <c r="B40" s="21">
        <f t="shared" si="0"/>
        <v>0</v>
      </c>
      <c r="C40" s="21">
        <f>6099</f>
        <v>6099</v>
      </c>
      <c r="D40" s="21">
        <f>85378</f>
        <v>85378</v>
      </c>
      <c r="E40" s="21">
        <f>83.376953125</f>
        <v>83.376953125</v>
      </c>
    </row>
    <row r="41">
      <c r="A41" s="21">
        <f>8838</f>
        <v>8838</v>
      </c>
      <c r="B41" s="21">
        <f t="shared" si="0"/>
        <v>0</v>
      </c>
      <c r="C41" s="21">
        <f>6228</f>
        <v>6228</v>
      </c>
      <c r="D41" s="21">
        <f>85348</f>
        <v>85348</v>
      </c>
      <c r="E41" s="21">
        <f>83.34765625</f>
        <v>83.34765625</v>
      </c>
    </row>
    <row r="42">
      <c r="A42" s="21">
        <f>9058</f>
        <v>9058</v>
      </c>
      <c r="B42" s="21">
        <f t="shared" si="0"/>
        <v>0</v>
      </c>
      <c r="C42" s="21">
        <f>6345</f>
        <v>6345</v>
      </c>
      <c r="D42" s="21">
        <f>85348</f>
        <v>85348</v>
      </c>
      <c r="E42" s="21">
        <f>83.34765625</f>
        <v>83.34765625</v>
      </c>
    </row>
    <row r="43">
      <c r="A43" s="21">
        <f>9321</f>
        <v>9321</v>
      </c>
      <c r="B43" s="21">
        <f>14</f>
        <v>14</v>
      </c>
      <c r="C43" s="21">
        <f>6456</f>
        <v>6456</v>
      </c>
      <c r="D43" s="21">
        <f>85348</f>
        <v>85348</v>
      </c>
      <c r="E43" s="21">
        <f>83.34765625</f>
        <v>83.34765625</v>
      </c>
    </row>
    <row r="44">
      <c r="A44" s="21">
        <f>9522</f>
        <v>9522</v>
      </c>
      <c r="B44" s="21">
        <f>41</f>
        <v>41</v>
      </c>
      <c r="C44" s="21">
        <f>6587</f>
        <v>6587</v>
      </c>
      <c r="D44" s="21">
        <f>85348</f>
        <v>85348</v>
      </c>
      <c r="E44" s="21">
        <f>83.34765625</f>
        <v>83.34765625</v>
      </c>
    </row>
    <row r="45">
      <c r="A45" s="21">
        <f>9733</f>
        <v>9733</v>
      </c>
      <c r="B45" s="21">
        <f>24</f>
        <v>24</v>
      </c>
      <c r="C45" s="21">
        <f>6711</f>
        <v>6711</v>
      </c>
      <c r="D45" s="21">
        <f>85348</f>
        <v>85348</v>
      </c>
      <c r="E45" s="21">
        <f>83.34765625</f>
        <v>83.34765625</v>
      </c>
    </row>
    <row r="46">
      <c r="A46" s="21">
        <f>9907</f>
        <v>9907</v>
      </c>
      <c r="B46" s="21">
        <f>21</f>
        <v>21</v>
      </c>
      <c r="C46" s="21">
        <f>6817</f>
        <v>6817</v>
      </c>
      <c r="D46" s="21">
        <f>85348</f>
        <v>85348</v>
      </c>
      <c r="E46" s="21">
        <f>83.34765625</f>
        <v>83.34765625</v>
      </c>
    </row>
    <row r="47">
      <c r="A47" s="21">
        <f>10100</f>
        <v>10100</v>
      </c>
      <c r="B47" s="21">
        <f>28</f>
        <v>28</v>
      </c>
      <c r="C47" s="21">
        <f>6928</f>
        <v>6928</v>
      </c>
      <c r="D47" s="21">
        <f>85348</f>
        <v>85348</v>
      </c>
      <c r="E47" s="21">
        <f>83.34765625</f>
        <v>83.34765625</v>
      </c>
    </row>
    <row r="48">
      <c r="A48" s="21">
        <f>10265</f>
        <v>10265</v>
      </c>
      <c r="B48" s="21">
        <f>9</f>
        <v>9</v>
      </c>
      <c r="C48" s="21">
        <f>7057</f>
        <v>7057</v>
      </c>
      <c r="D48" s="21">
        <f>85349</f>
        <v>85349</v>
      </c>
      <c r="E48" s="21">
        <f>83.3486328125</f>
        <v>83.3486328125</v>
      </c>
    </row>
    <row r="49">
      <c r="A49" s="21">
        <f>10503</f>
        <v>10503</v>
      </c>
      <c r="B49" s="21">
        <f>6</f>
        <v>6</v>
      </c>
      <c r="C49" s="21">
        <f>7175</f>
        <v>7175</v>
      </c>
      <c r="D49" s="21">
        <f t="shared" ref="D49:D56" si="1">85348</f>
        <v>85348</v>
      </c>
      <c r="E49" s="21">
        <f t="shared" ref="E49:E56" si="2">83.34765625</f>
        <v>83.34765625</v>
      </c>
    </row>
    <row r="50">
      <c r="A50" s="21">
        <f>10691</f>
        <v>10691</v>
      </c>
      <c r="B50" s="21">
        <f>0</f>
        <v>0</v>
      </c>
      <c r="C50" s="21">
        <f>7297</f>
        <v>7297</v>
      </c>
      <c r="D50" s="21">
        <f t="shared" si="1"/>
        <v>85348</v>
      </c>
      <c r="E50" s="21">
        <f t="shared" si="2"/>
        <v>83.34765625</v>
      </c>
    </row>
    <row r="51">
      <c r="A51" s="21">
        <f>10889</f>
        <v>10889</v>
      </c>
      <c r="B51" s="21">
        <f>0</f>
        <v>0</v>
      </c>
      <c r="C51" s="21">
        <f>7407</f>
        <v>7407</v>
      </c>
      <c r="D51" s="21">
        <f t="shared" si="1"/>
        <v>85348</v>
      </c>
      <c r="E51" s="21">
        <f t="shared" si="2"/>
        <v>83.34765625</v>
      </c>
    </row>
    <row r="52">
      <c r="A52" s="21">
        <f>11077</f>
        <v>11077</v>
      </c>
      <c r="B52" s="21">
        <f>0</f>
        <v>0</v>
      </c>
      <c r="C52" s="21">
        <f>7524</f>
        <v>7524</v>
      </c>
      <c r="D52" s="21">
        <f t="shared" si="1"/>
        <v>85348</v>
      </c>
      <c r="E52" s="21">
        <f t="shared" si="2"/>
        <v>83.34765625</v>
      </c>
    </row>
    <row r="53">
      <c r="A53" s="21">
        <f>11327</f>
        <v>11327</v>
      </c>
      <c r="B53" s="21">
        <f>0</f>
        <v>0</v>
      </c>
      <c r="C53" s="21">
        <f>7633</f>
        <v>7633</v>
      </c>
      <c r="D53" s="21">
        <f t="shared" si="1"/>
        <v>85348</v>
      </c>
      <c r="E53" s="21">
        <f t="shared" si="2"/>
        <v>83.34765625</v>
      </c>
    </row>
    <row r="54">
      <c r="A54" s="21">
        <f>11510</f>
        <v>11510</v>
      </c>
      <c r="B54" s="21">
        <f>0</f>
        <v>0</v>
      </c>
      <c r="C54" s="21">
        <f>7743</f>
        <v>7743</v>
      </c>
      <c r="D54" s="21">
        <f t="shared" si="1"/>
        <v>85348</v>
      </c>
      <c r="E54" s="21">
        <f t="shared" si="2"/>
        <v>83.34765625</v>
      </c>
    </row>
    <row r="55">
      <c r="A55" s="21">
        <f>11707</f>
        <v>11707</v>
      </c>
      <c r="B55" s="21">
        <f>21</f>
        <v>21</v>
      </c>
      <c r="C55" s="21">
        <f>7859</f>
        <v>7859</v>
      </c>
      <c r="D55" s="21">
        <f t="shared" si="1"/>
        <v>85348</v>
      </c>
      <c r="E55" s="21">
        <f t="shared" si="2"/>
        <v>83.34765625</v>
      </c>
    </row>
    <row r="56">
      <c r="A56" s="21">
        <f>11886</f>
        <v>11886</v>
      </c>
      <c r="B56" s="21">
        <f>0</f>
        <v>0</v>
      </c>
      <c r="C56" s="21">
        <f>7963</f>
        <v>7963</v>
      </c>
      <c r="D56" s="21">
        <f t="shared" si="1"/>
        <v>85348</v>
      </c>
      <c r="E56" s="21">
        <f t="shared" si="2"/>
        <v>83.34765625</v>
      </c>
    </row>
    <row r="57">
      <c r="A57" s="21">
        <f>12060</f>
        <v>12060</v>
      </c>
      <c r="B57" s="21">
        <f>4</f>
        <v>4</v>
      </c>
      <c r="C57" s="21">
        <f>8171</f>
        <v>8171</v>
      </c>
      <c r="D57" s="21">
        <f>85349</f>
        <v>85349</v>
      </c>
      <c r="E57" s="21">
        <f>83.3486328125</f>
        <v>83.3486328125</v>
      </c>
    </row>
    <row r="58">
      <c r="A58" s="21">
        <f>12221</f>
        <v>12221</v>
      </c>
      <c r="B58" s="21">
        <f t="shared" ref="B58:B66" si="3">0</f>
        <v>0</v>
      </c>
      <c r="C58" s="21">
        <f>8331</f>
        <v>8331</v>
      </c>
      <c r="D58" s="21">
        <f>85348</f>
        <v>85348</v>
      </c>
      <c r="E58" s="21">
        <f>83.34765625</f>
        <v>83.34765625</v>
      </c>
    </row>
    <row r="59">
      <c r="A59" s="21">
        <f>12425</f>
        <v>12425</v>
      </c>
      <c r="B59" s="21">
        <f t="shared" si="3"/>
        <v>0</v>
      </c>
      <c r="C59" s="21">
        <f>8481</f>
        <v>8481</v>
      </c>
      <c r="D59" s="21">
        <f>85348</f>
        <v>85348</v>
      </c>
      <c r="E59" s="21">
        <f>83.34765625</f>
        <v>83.34765625</v>
      </c>
    </row>
    <row r="60">
      <c r="A60" s="21">
        <f>12610</f>
        <v>12610</v>
      </c>
      <c r="B60" s="21">
        <f t="shared" si="3"/>
        <v>0</v>
      </c>
      <c r="C60" s="21">
        <f>8652</f>
        <v>8652</v>
      </c>
      <c r="D60" s="21">
        <f>85348</f>
        <v>85348</v>
      </c>
      <c r="E60" s="21">
        <f>83.34765625</f>
        <v>83.34765625</v>
      </c>
    </row>
    <row r="61">
      <c r="A61" s="21">
        <f>12803</f>
        <v>12803</v>
      </c>
      <c r="B61" s="21">
        <f t="shared" si="3"/>
        <v>0</v>
      </c>
      <c r="C61" s="21">
        <f>8776</f>
        <v>8776</v>
      </c>
      <c r="D61" s="21">
        <f>85348</f>
        <v>85348</v>
      </c>
      <c r="E61" s="21">
        <f>83.34765625</f>
        <v>83.34765625</v>
      </c>
    </row>
    <row r="62">
      <c r="A62" s="21">
        <f>12976</f>
        <v>12976</v>
      </c>
      <c r="B62" s="21">
        <f t="shared" si="3"/>
        <v>0</v>
      </c>
      <c r="C62" s="21">
        <f>8949</f>
        <v>8949</v>
      </c>
      <c r="D62" s="21">
        <f>85348</f>
        <v>85348</v>
      </c>
      <c r="E62" s="21">
        <f>83.34765625</f>
        <v>83.34765625</v>
      </c>
    </row>
    <row r="63">
      <c r="A63" s="21">
        <f>13149</f>
        <v>13149</v>
      </c>
      <c r="B63" s="21">
        <f t="shared" si="3"/>
        <v>0</v>
      </c>
      <c r="C63" s="21">
        <f>9075</f>
        <v>9075</v>
      </c>
      <c r="D63" s="21">
        <f>85349</f>
        <v>85349</v>
      </c>
      <c r="E63" s="21">
        <f>83.3486328125</f>
        <v>83.3486328125</v>
      </c>
    </row>
    <row r="64">
      <c r="A64" s="21">
        <f>13317</f>
        <v>13317</v>
      </c>
      <c r="B64" s="21">
        <f t="shared" si="3"/>
        <v>0</v>
      </c>
      <c r="C64" s="21">
        <f>9262</f>
        <v>9262</v>
      </c>
      <c r="D64" s="21">
        <f>85348</f>
        <v>85348</v>
      </c>
      <c r="E64" s="21">
        <f>83.34765625</f>
        <v>83.34765625</v>
      </c>
    </row>
    <row r="65">
      <c r="A65" s="21">
        <f>13488</f>
        <v>13488</v>
      </c>
      <c r="B65" s="21">
        <f t="shared" si="3"/>
        <v>0</v>
      </c>
      <c r="C65" s="21">
        <f>9382</f>
        <v>9382</v>
      </c>
      <c r="D65" s="21">
        <f>86257</f>
        <v>86257</v>
      </c>
      <c r="E65" s="21">
        <f>84.2353515625</f>
        <v>84.2353515625</v>
      </c>
    </row>
    <row r="66">
      <c r="A66" s="21">
        <f>13660</f>
        <v>13660</v>
      </c>
      <c r="B66" s="21">
        <f t="shared" si="3"/>
        <v>0</v>
      </c>
      <c r="C66" s="21">
        <f>9486</f>
        <v>9486</v>
      </c>
      <c r="D66" s="21">
        <f>86762</f>
        <v>86762</v>
      </c>
      <c r="E66" s="21">
        <f>84.728515625</f>
        <v>84.728515625</v>
      </c>
    </row>
    <row r="67">
      <c r="A67" s="21">
        <f>13841</f>
        <v>13841</v>
      </c>
      <c r="B67" s="21">
        <f>8</f>
        <v>8</v>
      </c>
      <c r="C67" s="21">
        <f>9646</f>
        <v>9646</v>
      </c>
      <c r="D67" s="21">
        <f>87706</f>
        <v>87706</v>
      </c>
      <c r="E67" s="21">
        <f>85.650390625</f>
        <v>85.650390625</v>
      </c>
    </row>
    <row r="68">
      <c r="A68" s="21">
        <f>14021</f>
        <v>14021</v>
      </c>
      <c r="B68" s="21">
        <f t="shared" ref="B68:B82" si="4">0</f>
        <v>0</v>
      </c>
      <c r="C68" s="21">
        <f>9801</f>
        <v>9801</v>
      </c>
      <c r="D68" s="21">
        <f>88108</f>
        <v>88108</v>
      </c>
      <c r="E68" s="21">
        <f>86.04296875</f>
        <v>86.04296875</v>
      </c>
    </row>
    <row r="69">
      <c r="A69" s="21">
        <f>14205</f>
        <v>14205</v>
      </c>
      <c r="B69" s="21">
        <f t="shared" si="4"/>
        <v>0</v>
      </c>
      <c r="C69" s="21">
        <f>9966</f>
        <v>9966</v>
      </c>
      <c r="D69" s="21">
        <f>89322</f>
        <v>89322</v>
      </c>
      <c r="E69" s="21">
        <f>87.228515625</f>
        <v>87.228515625</v>
      </c>
    </row>
    <row r="70">
      <c r="A70" s="21">
        <f>14371</f>
        <v>14371</v>
      </c>
      <c r="B70" s="21">
        <f t="shared" si="4"/>
        <v>0</v>
      </c>
      <c r="C70" s="21">
        <f>10114</f>
        <v>10114</v>
      </c>
      <c r="D70" s="21">
        <f>121750</f>
        <v>121750</v>
      </c>
      <c r="E70" s="21">
        <f>118.896484375</f>
        <v>118.896484375</v>
      </c>
    </row>
    <row r="71">
      <c r="A71" s="21">
        <f>14560</f>
        <v>14560</v>
      </c>
      <c r="B71" s="21">
        <f t="shared" si="4"/>
        <v>0</v>
      </c>
      <c r="C71" s="21">
        <f>10236</f>
        <v>10236</v>
      </c>
      <c r="D71" s="21">
        <f>76421</f>
        <v>76421</v>
      </c>
      <c r="E71" s="21">
        <f>74.6298828125</f>
        <v>74.6298828125</v>
      </c>
    </row>
    <row r="72">
      <c r="A72" s="21">
        <f>14723</f>
        <v>14723</v>
      </c>
      <c r="B72" s="21">
        <f t="shared" si="4"/>
        <v>0</v>
      </c>
      <c r="C72" s="21">
        <f>10391</f>
        <v>10391</v>
      </c>
      <c r="D72" s="21">
        <f>77393</f>
        <v>77393</v>
      </c>
      <c r="E72" s="21">
        <f>75.5791015625</f>
        <v>75.5791015625</v>
      </c>
    </row>
    <row r="73">
      <c r="A73" s="21">
        <f>14890</f>
        <v>14890</v>
      </c>
      <c r="B73" s="21">
        <f t="shared" si="4"/>
        <v>0</v>
      </c>
      <c r="C73" s="21">
        <f>10504</f>
        <v>10504</v>
      </c>
      <c r="D73" s="21">
        <f>93398</f>
        <v>93398</v>
      </c>
      <c r="E73" s="21">
        <f>91.208984375</f>
        <v>91.208984375</v>
      </c>
    </row>
    <row r="74">
      <c r="A74" s="21">
        <f>15074</f>
        <v>15074</v>
      </c>
      <c r="B74" s="21">
        <f t="shared" si="4"/>
        <v>0</v>
      </c>
      <c r="C74" s="21">
        <f>10671</f>
        <v>10671</v>
      </c>
      <c r="D74" s="21">
        <f>94263</f>
        <v>94263</v>
      </c>
      <c r="E74" s="21">
        <f>92.0537109375</f>
        <v>92.0537109375</v>
      </c>
    </row>
    <row r="75">
      <c r="A75" s="21">
        <f>15243</f>
        <v>15243</v>
      </c>
      <c r="B75" s="21">
        <f t="shared" si="4"/>
        <v>0</v>
      </c>
      <c r="C75" s="21">
        <f>10844</f>
        <v>10844</v>
      </c>
      <c r="D75" s="21">
        <f>94263</f>
        <v>94263</v>
      </c>
      <c r="E75" s="21">
        <f>92.0537109375</f>
        <v>92.0537109375</v>
      </c>
    </row>
    <row r="76">
      <c r="A76" s="21">
        <f>15415</f>
        <v>15415</v>
      </c>
      <c r="B76" s="21">
        <f t="shared" si="4"/>
        <v>0</v>
      </c>
      <c r="C76" s="21">
        <f>10993</f>
        <v>10993</v>
      </c>
      <c r="D76" s="21">
        <f>94263</f>
        <v>94263</v>
      </c>
      <c r="E76" s="21">
        <f>92.0537109375</f>
        <v>92.0537109375</v>
      </c>
    </row>
    <row r="77">
      <c r="A77" s="21">
        <f>15588</f>
        <v>15588</v>
      </c>
      <c r="B77" s="21">
        <f t="shared" si="4"/>
        <v>0</v>
      </c>
      <c r="C77" s="21">
        <f>11174</f>
        <v>11174</v>
      </c>
      <c r="D77" s="21">
        <f>94263</f>
        <v>94263</v>
      </c>
      <c r="E77" s="21">
        <f>92.0537109375</f>
        <v>92.0537109375</v>
      </c>
    </row>
    <row r="78">
      <c r="A78" s="21">
        <f>15767</f>
        <v>15767</v>
      </c>
      <c r="B78" s="21">
        <f t="shared" si="4"/>
        <v>0</v>
      </c>
      <c r="C78" s="21">
        <f>11307</f>
        <v>11307</v>
      </c>
      <c r="D78" s="21">
        <f>94547</f>
        <v>94547</v>
      </c>
      <c r="E78" s="21">
        <f>92.3310546875</f>
        <v>92.3310546875</v>
      </c>
    </row>
    <row r="79">
      <c r="A79" s="21">
        <f>15949</f>
        <v>15949</v>
      </c>
      <c r="B79" s="21">
        <f t="shared" si="4"/>
        <v>0</v>
      </c>
      <c r="C79" s="21">
        <f>11500</f>
        <v>11500</v>
      </c>
      <c r="D79" s="21">
        <f>94844</f>
        <v>94844</v>
      </c>
      <c r="E79" s="21">
        <f>92.62109375</f>
        <v>92.62109375</v>
      </c>
    </row>
    <row r="80">
      <c r="A80" s="21">
        <f>16136</f>
        <v>16136</v>
      </c>
      <c r="B80" s="21">
        <f t="shared" si="4"/>
        <v>0</v>
      </c>
      <c r="C80" s="21">
        <f>11632</f>
        <v>11632</v>
      </c>
      <c r="D80" s="21">
        <f>94895</f>
        <v>94895</v>
      </c>
      <c r="E80" s="21">
        <f>92.6708984375</f>
        <v>92.6708984375</v>
      </c>
    </row>
    <row r="81">
      <c r="A81" s="21">
        <f>16316</f>
        <v>16316</v>
      </c>
      <c r="B81" s="21">
        <f t="shared" si="4"/>
        <v>0</v>
      </c>
      <c r="C81" s="21">
        <f>11753</f>
        <v>11753</v>
      </c>
      <c r="D81" s="21">
        <f>66140</f>
        <v>66140</v>
      </c>
      <c r="E81" s="21">
        <f>64.58984375</f>
        <v>64.58984375</v>
      </c>
    </row>
    <row r="82">
      <c r="A82" s="21">
        <f>16491</f>
        <v>16491</v>
      </c>
      <c r="B82" s="21">
        <f t="shared" si="4"/>
        <v>0</v>
      </c>
      <c r="C82" s="21">
        <f>11866</f>
        <v>11866</v>
      </c>
      <c r="D82" s="21">
        <f>66212</f>
        <v>66212</v>
      </c>
      <c r="E82" s="21">
        <f>64.66015625</f>
        <v>64.66015625</v>
      </c>
    </row>
    <row r="83">
      <c r="A83" s="21">
        <f>16696</f>
        <v>16696</v>
      </c>
      <c r="B83" s="21">
        <f>6</f>
        <v>6</v>
      </c>
      <c r="C83" s="21">
        <f>11995</f>
        <v>11995</v>
      </c>
      <c r="D83" s="21">
        <f>66212</f>
        <v>66212</v>
      </c>
      <c r="E83" s="21">
        <f>64.66015625</f>
        <v>64.66015625</v>
      </c>
    </row>
    <row r="84">
      <c r="A84" s="21">
        <f>16871</f>
        <v>16871</v>
      </c>
      <c r="B84" s="21">
        <f>0</f>
        <v>0</v>
      </c>
      <c r="C84" s="21">
        <f>12124</f>
        <v>12124</v>
      </c>
      <c r="D84" s="21">
        <f>82074</f>
        <v>82074</v>
      </c>
      <c r="E84" s="21">
        <f>80.150390625</f>
        <v>80.150390625</v>
      </c>
    </row>
    <row r="85">
      <c r="A85" s="21">
        <f>17057</f>
        <v>17057</v>
      </c>
      <c r="B85" s="21">
        <f>6</f>
        <v>6</v>
      </c>
      <c r="C85" s="21">
        <f>12269</f>
        <v>12269</v>
      </c>
      <c r="D85" s="21">
        <f t="shared" ref="D85:D96" si="5">82078</f>
        <v>82078</v>
      </c>
      <c r="E85" s="21">
        <f t="shared" ref="E85:E96" si="6">80.154296875</f>
        <v>80.154296875</v>
      </c>
    </row>
    <row r="86">
      <c r="A86" s="21">
        <f>17259</f>
        <v>17259</v>
      </c>
      <c r="B86" s="21">
        <f>6</f>
        <v>6</v>
      </c>
      <c r="C86" s="21">
        <f>12393</f>
        <v>12393</v>
      </c>
      <c r="D86" s="21">
        <f t="shared" si="5"/>
        <v>82078</v>
      </c>
      <c r="E86" s="21">
        <f t="shared" si="6"/>
        <v>80.154296875</v>
      </c>
    </row>
    <row r="87">
      <c r="A87" s="21">
        <f>17465</f>
        <v>17465</v>
      </c>
      <c r="B87" s="21">
        <f>6</f>
        <v>6</v>
      </c>
      <c r="C87" s="21">
        <f>12530</f>
        <v>12530</v>
      </c>
      <c r="D87" s="21">
        <f t="shared" si="5"/>
        <v>82078</v>
      </c>
      <c r="E87" s="21">
        <f t="shared" si="6"/>
        <v>80.154296875</v>
      </c>
    </row>
    <row r="88">
      <c r="A88" s="21">
        <f>17691</f>
        <v>17691</v>
      </c>
      <c r="B88" s="21">
        <f>5</f>
        <v>5</v>
      </c>
      <c r="C88" s="21">
        <f>12646</f>
        <v>12646</v>
      </c>
      <c r="D88" s="21">
        <f t="shared" si="5"/>
        <v>82078</v>
      </c>
      <c r="E88" s="21">
        <f t="shared" si="6"/>
        <v>80.154296875</v>
      </c>
    </row>
    <row r="89">
      <c r="A89" s="21">
        <f>17898</f>
        <v>17898</v>
      </c>
      <c r="B89" s="21">
        <f>11</f>
        <v>11</v>
      </c>
      <c r="C89" s="21">
        <f>12776</f>
        <v>12776</v>
      </c>
      <c r="D89" s="21">
        <f t="shared" si="5"/>
        <v>82078</v>
      </c>
      <c r="E89" s="21">
        <f t="shared" si="6"/>
        <v>80.154296875</v>
      </c>
    </row>
    <row r="90">
      <c r="A90" s="21">
        <f>18073</f>
        <v>18073</v>
      </c>
      <c r="B90" s="21">
        <f>3</f>
        <v>3</v>
      </c>
      <c r="C90" s="21">
        <f>12909</f>
        <v>12909</v>
      </c>
      <c r="D90" s="21">
        <f t="shared" si="5"/>
        <v>82078</v>
      </c>
      <c r="E90" s="21">
        <f t="shared" si="6"/>
        <v>80.154296875</v>
      </c>
    </row>
    <row r="91">
      <c r="A91" s="21">
        <f>18251</f>
        <v>18251</v>
      </c>
      <c r="B91" s="21">
        <f t="shared" ref="B91:B99" si="7">0</f>
        <v>0</v>
      </c>
      <c r="C91" s="21">
        <f>13029</f>
        <v>13029</v>
      </c>
      <c r="D91" s="21">
        <f t="shared" si="5"/>
        <v>82078</v>
      </c>
      <c r="E91" s="21">
        <f t="shared" si="6"/>
        <v>80.154296875</v>
      </c>
    </row>
    <row r="92">
      <c r="A92" s="21">
        <f>18451</f>
        <v>18451</v>
      </c>
      <c r="B92" s="21">
        <f t="shared" si="7"/>
        <v>0</v>
      </c>
      <c r="C92" s="21">
        <f>13164</f>
        <v>13164</v>
      </c>
      <c r="D92" s="21">
        <f t="shared" si="5"/>
        <v>82078</v>
      </c>
      <c r="E92" s="21">
        <f t="shared" si="6"/>
        <v>80.154296875</v>
      </c>
    </row>
    <row r="93">
      <c r="A93" s="21">
        <f>18623</f>
        <v>18623</v>
      </c>
      <c r="B93" s="21">
        <f t="shared" si="7"/>
        <v>0</v>
      </c>
      <c r="C93" s="21">
        <f>13294</f>
        <v>13294</v>
      </c>
      <c r="D93" s="21">
        <f t="shared" si="5"/>
        <v>82078</v>
      </c>
      <c r="E93" s="21">
        <f t="shared" si="6"/>
        <v>80.154296875</v>
      </c>
    </row>
    <row r="94">
      <c r="A94" s="21">
        <f>18794</f>
        <v>18794</v>
      </c>
      <c r="B94" s="21">
        <f t="shared" si="7"/>
        <v>0</v>
      </c>
      <c r="C94" s="21">
        <f>13416</f>
        <v>13416</v>
      </c>
      <c r="D94" s="21">
        <f t="shared" si="5"/>
        <v>82078</v>
      </c>
      <c r="E94" s="21">
        <f t="shared" si="6"/>
        <v>80.154296875</v>
      </c>
    </row>
    <row r="95">
      <c r="A95" s="21">
        <f>18981</f>
        <v>18981</v>
      </c>
      <c r="B95" s="21">
        <f t="shared" si="7"/>
        <v>0</v>
      </c>
      <c r="C95" s="21">
        <f>13559</f>
        <v>13559</v>
      </c>
      <c r="D95" s="21">
        <f t="shared" si="5"/>
        <v>82078</v>
      </c>
      <c r="E95" s="21">
        <f t="shared" si="6"/>
        <v>80.154296875</v>
      </c>
    </row>
    <row r="96">
      <c r="A96" s="21">
        <f>19170</f>
        <v>19170</v>
      </c>
      <c r="B96" s="21">
        <f t="shared" si="7"/>
        <v>0</v>
      </c>
      <c r="C96" s="21">
        <f>13675</f>
        <v>13675</v>
      </c>
      <c r="D96" s="21">
        <f t="shared" si="5"/>
        <v>82078</v>
      </c>
      <c r="E96" s="21">
        <f t="shared" si="6"/>
        <v>80.154296875</v>
      </c>
    </row>
    <row r="97">
      <c r="A97" s="21">
        <f>19361</f>
        <v>19361</v>
      </c>
      <c r="B97" s="21">
        <f t="shared" si="7"/>
        <v>0</v>
      </c>
      <c r="C97" s="21">
        <f>13809</f>
        <v>13809</v>
      </c>
      <c r="D97" s="21">
        <f>97640</f>
        <v>97640</v>
      </c>
      <c r="E97" s="21">
        <f>95.3515625</f>
        <v>95.3515625</v>
      </c>
    </row>
    <row r="98">
      <c r="A98" s="21">
        <f>19583</f>
        <v>19583</v>
      </c>
      <c r="B98" s="21">
        <f t="shared" si="7"/>
        <v>0</v>
      </c>
      <c r="C98" s="21">
        <f>13935</f>
        <v>13935</v>
      </c>
      <c r="D98" s="21">
        <f t="shared" ref="D98:D118" si="8">97795</f>
        <v>97795</v>
      </c>
      <c r="E98" s="21">
        <f t="shared" ref="E98:E118" si="9">95.5029296875</f>
        <v>95.5029296875</v>
      </c>
    </row>
    <row r="99">
      <c r="A99" s="21">
        <f>19748</f>
        <v>19748</v>
      </c>
      <c r="B99" s="21">
        <f t="shared" si="7"/>
        <v>0</v>
      </c>
      <c r="C99" s="21">
        <f>14047</f>
        <v>14047</v>
      </c>
      <c r="D99" s="21">
        <f t="shared" si="8"/>
        <v>97795</v>
      </c>
      <c r="E99" s="21">
        <f t="shared" si="9"/>
        <v>95.5029296875</v>
      </c>
    </row>
    <row r="100">
      <c r="A100" s="21">
        <f>19947</f>
        <v>19947</v>
      </c>
      <c r="B100" s="21">
        <f>3</f>
        <v>3</v>
      </c>
      <c r="C100" s="21">
        <f>14164</f>
        <v>14164</v>
      </c>
      <c r="D100" s="21">
        <f t="shared" si="8"/>
        <v>97795</v>
      </c>
      <c r="E100" s="21">
        <f t="shared" si="9"/>
        <v>95.5029296875</v>
      </c>
    </row>
    <row r="101">
      <c r="A101" s="21">
        <f>20124</f>
        <v>20124</v>
      </c>
      <c r="B101" s="21">
        <f>0</f>
        <v>0</v>
      </c>
      <c r="C101" s="21">
        <f>14311</f>
        <v>14311</v>
      </c>
      <c r="D101" s="21">
        <f t="shared" si="8"/>
        <v>97795</v>
      </c>
      <c r="E101" s="21">
        <f t="shared" si="9"/>
        <v>95.5029296875</v>
      </c>
    </row>
    <row r="102">
      <c r="A102" s="21">
        <f>20325</f>
        <v>20325</v>
      </c>
      <c r="B102" s="21">
        <f>2</f>
        <v>2</v>
      </c>
      <c r="C102" s="21">
        <f>14445</f>
        <v>14445</v>
      </c>
      <c r="D102" s="21">
        <f t="shared" si="8"/>
        <v>97795</v>
      </c>
      <c r="E102" s="21">
        <f t="shared" si="9"/>
        <v>95.5029296875</v>
      </c>
    </row>
    <row r="103">
      <c r="A103" s="21">
        <f>20493</f>
        <v>20493</v>
      </c>
      <c r="B103" s="21">
        <f>4</f>
        <v>4</v>
      </c>
      <c r="C103" s="21">
        <f>14554</f>
        <v>14554</v>
      </c>
      <c r="D103" s="21">
        <f t="shared" si="8"/>
        <v>97795</v>
      </c>
      <c r="E103" s="21">
        <f t="shared" si="9"/>
        <v>95.5029296875</v>
      </c>
    </row>
    <row r="104">
      <c r="A104" s="21">
        <f>20671</f>
        <v>20671</v>
      </c>
      <c r="B104" s="21">
        <f>3</f>
        <v>3</v>
      </c>
      <c r="C104" s="21">
        <f>14697</f>
        <v>14697</v>
      </c>
      <c r="D104" s="21">
        <f t="shared" si="8"/>
        <v>97795</v>
      </c>
      <c r="E104" s="21">
        <f t="shared" si="9"/>
        <v>95.5029296875</v>
      </c>
    </row>
    <row r="105">
      <c r="A105" s="21">
        <f>20853</f>
        <v>20853</v>
      </c>
      <c r="B105" s="21">
        <f>3</f>
        <v>3</v>
      </c>
      <c r="C105" s="21">
        <f>14814</f>
        <v>14814</v>
      </c>
      <c r="D105" s="21">
        <f t="shared" si="8"/>
        <v>97795</v>
      </c>
      <c r="E105" s="21">
        <f t="shared" si="9"/>
        <v>95.5029296875</v>
      </c>
    </row>
    <row r="106">
      <c r="A106" s="21">
        <f>21041</f>
        <v>21041</v>
      </c>
      <c r="B106" s="21">
        <f t="shared" ref="B106:B115" si="10">0</f>
        <v>0</v>
      </c>
      <c r="C106" s="21">
        <f>14931</f>
        <v>14931</v>
      </c>
      <c r="D106" s="21">
        <f t="shared" si="8"/>
        <v>97795</v>
      </c>
      <c r="E106" s="21">
        <f t="shared" si="9"/>
        <v>95.5029296875</v>
      </c>
    </row>
    <row r="107">
      <c r="A107" s="21">
        <f>21230</f>
        <v>21230</v>
      </c>
      <c r="B107" s="21">
        <f t="shared" si="10"/>
        <v>0</v>
      </c>
      <c r="C107" s="21">
        <f>15072</f>
        <v>15072</v>
      </c>
      <c r="D107" s="21">
        <f t="shared" si="8"/>
        <v>97795</v>
      </c>
      <c r="E107" s="21">
        <f t="shared" si="9"/>
        <v>95.5029296875</v>
      </c>
    </row>
    <row r="108">
      <c r="A108" s="21">
        <f>21416</f>
        <v>21416</v>
      </c>
      <c r="B108" s="21">
        <f t="shared" si="10"/>
        <v>0</v>
      </c>
      <c r="C108" s="21">
        <f>15199</f>
        <v>15199</v>
      </c>
      <c r="D108" s="21">
        <f t="shared" si="8"/>
        <v>97795</v>
      </c>
      <c r="E108" s="21">
        <f t="shared" si="9"/>
        <v>95.5029296875</v>
      </c>
    </row>
    <row r="109">
      <c r="A109" s="21">
        <f>21585</f>
        <v>21585</v>
      </c>
      <c r="B109" s="21">
        <f t="shared" si="10"/>
        <v>0</v>
      </c>
      <c r="C109" s="21">
        <f>15313</f>
        <v>15313</v>
      </c>
      <c r="D109" s="21">
        <f t="shared" si="8"/>
        <v>97795</v>
      </c>
      <c r="E109" s="21">
        <f t="shared" si="9"/>
        <v>95.5029296875</v>
      </c>
    </row>
    <row r="110">
      <c r="A110" s="21">
        <f>21765</f>
        <v>21765</v>
      </c>
      <c r="B110" s="21">
        <f t="shared" si="10"/>
        <v>0</v>
      </c>
      <c r="C110" s="21">
        <f>15428</f>
        <v>15428</v>
      </c>
      <c r="D110" s="21">
        <f t="shared" si="8"/>
        <v>97795</v>
      </c>
      <c r="E110" s="21">
        <f t="shared" si="9"/>
        <v>95.5029296875</v>
      </c>
    </row>
    <row r="111">
      <c r="A111" s="21">
        <f>21948</f>
        <v>21948</v>
      </c>
      <c r="B111" s="21">
        <f t="shared" si="10"/>
        <v>0</v>
      </c>
      <c r="C111" s="21">
        <f>15570</f>
        <v>15570</v>
      </c>
      <c r="D111" s="21">
        <f t="shared" si="8"/>
        <v>97795</v>
      </c>
      <c r="E111" s="21">
        <f t="shared" si="9"/>
        <v>95.5029296875</v>
      </c>
    </row>
    <row r="112">
      <c r="A112" s="21">
        <f>22133</f>
        <v>22133</v>
      </c>
      <c r="B112" s="21">
        <f t="shared" si="10"/>
        <v>0</v>
      </c>
      <c r="C112" s="21">
        <f>15684</f>
        <v>15684</v>
      </c>
      <c r="D112" s="21">
        <f t="shared" si="8"/>
        <v>97795</v>
      </c>
      <c r="E112" s="21">
        <f t="shared" si="9"/>
        <v>95.5029296875</v>
      </c>
    </row>
    <row r="113">
      <c r="A113" s="21">
        <f>22335</f>
        <v>22335</v>
      </c>
      <c r="B113" s="21">
        <f t="shared" si="10"/>
        <v>0</v>
      </c>
      <c r="C113" s="21">
        <f>15826</f>
        <v>15826</v>
      </c>
      <c r="D113" s="21">
        <f t="shared" si="8"/>
        <v>97795</v>
      </c>
      <c r="E113" s="21">
        <f t="shared" si="9"/>
        <v>95.5029296875</v>
      </c>
    </row>
    <row r="114">
      <c r="A114" s="21">
        <f>22503</f>
        <v>22503</v>
      </c>
      <c r="B114" s="21">
        <f t="shared" si="10"/>
        <v>0</v>
      </c>
      <c r="C114" s="21">
        <f>15961</f>
        <v>15961</v>
      </c>
      <c r="D114" s="21">
        <f t="shared" si="8"/>
        <v>97795</v>
      </c>
      <c r="E114" s="21">
        <f t="shared" si="9"/>
        <v>95.5029296875</v>
      </c>
    </row>
    <row r="115">
      <c r="A115" s="21">
        <f>22749</f>
        <v>22749</v>
      </c>
      <c r="B115" s="21">
        <f t="shared" si="10"/>
        <v>0</v>
      </c>
      <c r="C115" s="21">
        <f>16074</f>
        <v>16074</v>
      </c>
      <c r="D115" s="21">
        <f t="shared" si="8"/>
        <v>97795</v>
      </c>
      <c r="E115" s="21">
        <f t="shared" si="9"/>
        <v>95.5029296875</v>
      </c>
    </row>
    <row r="116">
      <c r="A116" s="21">
        <f>22975</f>
        <v>22975</v>
      </c>
      <c r="B116" s="21">
        <f>13</f>
        <v>13</v>
      </c>
      <c r="C116" s="21">
        <f>16216</f>
        <v>16216</v>
      </c>
      <c r="D116" s="21">
        <f t="shared" si="8"/>
        <v>97795</v>
      </c>
      <c r="E116" s="21">
        <f t="shared" si="9"/>
        <v>95.5029296875</v>
      </c>
    </row>
    <row r="117">
      <c r="A117" s="21">
        <f>23159</f>
        <v>23159</v>
      </c>
      <c r="B117" s="21">
        <f>0</f>
        <v>0</v>
      </c>
      <c r="C117" s="21">
        <f>16338</f>
        <v>16338</v>
      </c>
      <c r="D117" s="21">
        <f t="shared" si="8"/>
        <v>97795</v>
      </c>
      <c r="E117" s="21">
        <f t="shared" si="9"/>
        <v>95.5029296875</v>
      </c>
    </row>
    <row r="118">
      <c r="A118" s="21">
        <f>23348</f>
        <v>23348</v>
      </c>
      <c r="B118" s="21">
        <f>0</f>
        <v>0</v>
      </c>
      <c r="C118" s="21">
        <f>16478</f>
        <v>16478</v>
      </c>
      <c r="D118" s="21">
        <f t="shared" si="8"/>
        <v>97795</v>
      </c>
      <c r="E118" s="21">
        <f t="shared" si="9"/>
        <v>95.5029296875</v>
      </c>
    </row>
    <row r="119">
      <c r="A119" s="21">
        <f>23531</f>
        <v>23531</v>
      </c>
      <c r="B119" s="21">
        <f>0</f>
        <v>0</v>
      </c>
      <c r="C119" s="21">
        <f>16598</f>
        <v>16598</v>
      </c>
      <c r="D119" s="21">
        <f>97801</f>
        <v>97801</v>
      </c>
      <c r="E119" s="21">
        <f>95.5087890625</f>
        <v>95.5087890625</v>
      </c>
    </row>
    <row r="120">
      <c r="A120" s="21">
        <f>23721</f>
        <v>23721</v>
      </c>
      <c r="B120" s="21">
        <f>0</f>
        <v>0</v>
      </c>
      <c r="C120" s="21">
        <f>16730</f>
        <v>16730</v>
      </c>
      <c r="D120" s="21">
        <f>82240</f>
        <v>82240</v>
      </c>
      <c r="E120" s="21">
        <f>80.3125</f>
        <v>80.3125</v>
      </c>
    </row>
    <row r="121">
      <c r="A121" s="21">
        <f>23920</f>
        <v>23920</v>
      </c>
      <c r="B121" s="21">
        <f>0</f>
        <v>0</v>
      </c>
      <c r="C121" s="21">
        <f>16846</f>
        <v>16846</v>
      </c>
      <c r="D121" s="21">
        <f>80588</f>
        <v>80588</v>
      </c>
      <c r="E121" s="21">
        <f>78.69921875</f>
        <v>78.69921875</v>
      </c>
    </row>
    <row r="122">
      <c r="A122" s="21">
        <f>24090</f>
        <v>24090</v>
      </c>
      <c r="B122" s="21">
        <f>0</f>
        <v>0</v>
      </c>
      <c r="C122" s="21">
        <f>16983</f>
        <v>16983</v>
      </c>
      <c r="D122" s="21">
        <f>96164</f>
        <v>96164</v>
      </c>
      <c r="E122" s="21">
        <f>93.91015625</f>
        <v>93.91015625</v>
      </c>
    </row>
    <row r="123">
      <c r="A123" s="21">
        <f>24285</f>
        <v>24285</v>
      </c>
      <c r="B123" s="21">
        <f>7</f>
        <v>7</v>
      </c>
      <c r="C123" s="21">
        <f>17104</f>
        <v>17104</v>
      </c>
      <c r="D123" s="21">
        <f>96041</f>
        <v>96041</v>
      </c>
      <c r="E123" s="21">
        <f>93.7900390625</f>
        <v>93.7900390625</v>
      </c>
    </row>
    <row r="124">
      <c r="A124" s="21">
        <f>24471</f>
        <v>24471</v>
      </c>
      <c r="B124" s="21">
        <f>3</f>
        <v>3</v>
      </c>
      <c r="C124" s="21">
        <f>17213</f>
        <v>17213</v>
      </c>
      <c r="D124" s="21">
        <f>96201</f>
        <v>96201</v>
      </c>
      <c r="E124" s="21">
        <f>93.9462890625</f>
        <v>93.9462890625</v>
      </c>
    </row>
    <row r="125">
      <c r="A125" s="21">
        <f>24638</f>
        <v>24638</v>
      </c>
      <c r="B125" s="21">
        <f>0</f>
        <v>0</v>
      </c>
      <c r="C125" s="21">
        <f>17341</f>
        <v>17341</v>
      </c>
      <c r="D125" s="21">
        <f>96417</f>
        <v>96417</v>
      </c>
      <c r="E125" s="21">
        <f>94.1572265625</f>
        <v>94.1572265625</v>
      </c>
    </row>
    <row r="126">
      <c r="A126" s="21">
        <f>24825</f>
        <v>24825</v>
      </c>
      <c r="B126" s="21">
        <f>0</f>
        <v>0</v>
      </c>
      <c r="C126" s="21">
        <f>17491</f>
        <v>17491</v>
      </c>
      <c r="D126" s="21">
        <f>96475</f>
        <v>96475</v>
      </c>
      <c r="E126" s="21">
        <f>94.2138671875</f>
        <v>94.2138671875</v>
      </c>
    </row>
    <row r="127">
      <c r="A127" s="21">
        <f>25010</f>
        <v>25010</v>
      </c>
      <c r="B127" s="21">
        <f>0</f>
        <v>0</v>
      </c>
      <c r="C127" s="21">
        <f>17624</f>
        <v>17624</v>
      </c>
      <c r="D127" s="21">
        <f>96485</f>
        <v>96485</v>
      </c>
      <c r="E127" s="21">
        <f>94.2236328125</f>
        <v>94.2236328125</v>
      </c>
    </row>
    <row r="128">
      <c r="A128" s="21">
        <f>25196</f>
        <v>25196</v>
      </c>
      <c r="B128" s="21">
        <f>0</f>
        <v>0</v>
      </c>
      <c r="C128" s="21">
        <f>17763</f>
        <v>17763</v>
      </c>
      <c r="D128" s="21">
        <f>96463</f>
        <v>96463</v>
      </c>
      <c r="E128" s="21">
        <f>94.2021484375</f>
        <v>94.2021484375</v>
      </c>
    </row>
    <row r="129">
      <c r="A129" s="21">
        <f>25377</f>
        <v>25377</v>
      </c>
      <c r="B129" s="21">
        <f>0</f>
        <v>0</v>
      </c>
      <c r="C129" s="21">
        <f>17884</f>
        <v>17884</v>
      </c>
      <c r="D129" s="21">
        <f>96477</f>
        <v>96477</v>
      </c>
      <c r="E129" s="21">
        <f>94.2158203125</f>
        <v>94.2158203125</v>
      </c>
    </row>
    <row r="130">
      <c r="A130" s="21">
        <f>25567</f>
        <v>25567</v>
      </c>
      <c r="B130" s="21">
        <f>0</f>
        <v>0</v>
      </c>
      <c r="C130" s="21">
        <f>18010</f>
        <v>18010</v>
      </c>
      <c r="D130" s="21">
        <f>96477</f>
        <v>96477</v>
      </c>
      <c r="E130" s="21">
        <f>94.2158203125</f>
        <v>94.2158203125</v>
      </c>
    </row>
    <row r="131">
      <c r="A131" s="21">
        <f>25736</f>
        <v>25736</v>
      </c>
      <c r="B131" s="21">
        <f>0</f>
        <v>0</v>
      </c>
      <c r="C131" s="21">
        <f>18155</f>
        <v>18155</v>
      </c>
      <c r="D131" s="21">
        <f>96503</f>
        <v>96503</v>
      </c>
      <c r="E131" s="21">
        <f>94.2412109375</f>
        <v>94.2412109375</v>
      </c>
    </row>
    <row r="132">
      <c r="A132" s="21">
        <f>25946</f>
        <v>25946</v>
      </c>
      <c r="B132" s="21">
        <f>10</f>
        <v>10</v>
      </c>
      <c r="C132" s="21">
        <f>18290</f>
        <v>18290</v>
      </c>
      <c r="D132" s="21">
        <f t="shared" ref="D132:D142" si="11">96515</f>
        <v>96515</v>
      </c>
      <c r="E132" s="21">
        <f t="shared" ref="E132:E142" si="12">94.2529296875</f>
        <v>94.2529296875</v>
      </c>
    </row>
    <row r="133">
      <c r="A133" s="21">
        <f>26118</f>
        <v>26118</v>
      </c>
      <c r="B133" s="21">
        <f t="shared" ref="B133:B166" si="13">0</f>
        <v>0</v>
      </c>
      <c r="C133" s="21">
        <f>18411</f>
        <v>18411</v>
      </c>
      <c r="D133" s="21">
        <f t="shared" si="11"/>
        <v>96515</v>
      </c>
      <c r="E133" s="21">
        <f t="shared" si="12"/>
        <v>94.2529296875</v>
      </c>
    </row>
    <row r="134">
      <c r="A134" s="21">
        <f>26330</f>
        <v>26330</v>
      </c>
      <c r="B134" s="21">
        <f t="shared" si="13"/>
        <v>0</v>
      </c>
      <c r="C134" s="21">
        <f>18529</f>
        <v>18529</v>
      </c>
      <c r="D134" s="21">
        <f t="shared" si="11"/>
        <v>96515</v>
      </c>
      <c r="E134" s="21">
        <f t="shared" si="12"/>
        <v>94.2529296875</v>
      </c>
    </row>
    <row r="135">
      <c r="A135" s="21">
        <f>26494</f>
        <v>26494</v>
      </c>
      <c r="B135" s="21">
        <f t="shared" si="13"/>
        <v>0</v>
      </c>
      <c r="C135" s="21">
        <f>18663</f>
        <v>18663</v>
      </c>
      <c r="D135" s="21">
        <f t="shared" si="11"/>
        <v>96515</v>
      </c>
      <c r="E135" s="21">
        <f t="shared" si="12"/>
        <v>94.2529296875</v>
      </c>
    </row>
    <row r="136">
      <c r="A136" s="21">
        <f>26689</f>
        <v>26689</v>
      </c>
      <c r="B136" s="21">
        <f t="shared" si="13"/>
        <v>0</v>
      </c>
      <c r="C136" s="21">
        <f>18799</f>
        <v>18799</v>
      </c>
      <c r="D136" s="21">
        <f t="shared" si="11"/>
        <v>96515</v>
      </c>
      <c r="E136" s="21">
        <f t="shared" si="12"/>
        <v>94.2529296875</v>
      </c>
    </row>
    <row r="137">
      <c r="A137" s="21">
        <f>26853</f>
        <v>26853</v>
      </c>
      <c r="B137" s="21">
        <f t="shared" si="13"/>
        <v>0</v>
      </c>
      <c r="C137" s="21">
        <f>18906</f>
        <v>18906</v>
      </c>
      <c r="D137" s="21">
        <f t="shared" si="11"/>
        <v>96515</v>
      </c>
      <c r="E137" s="21">
        <f t="shared" si="12"/>
        <v>94.2529296875</v>
      </c>
    </row>
    <row r="138">
      <c r="A138" s="21">
        <f>27059</f>
        <v>27059</v>
      </c>
      <c r="B138" s="21">
        <f t="shared" si="13"/>
        <v>0</v>
      </c>
      <c r="C138" s="21">
        <f>19045</f>
        <v>19045</v>
      </c>
      <c r="D138" s="21">
        <f t="shared" si="11"/>
        <v>96515</v>
      </c>
      <c r="E138" s="21">
        <f t="shared" si="12"/>
        <v>94.2529296875</v>
      </c>
    </row>
    <row r="139">
      <c r="A139" s="21">
        <f>27231</f>
        <v>27231</v>
      </c>
      <c r="B139" s="21">
        <f t="shared" si="13"/>
        <v>0</v>
      </c>
      <c r="C139" s="21">
        <f>19177</f>
        <v>19177</v>
      </c>
      <c r="D139" s="21">
        <f t="shared" si="11"/>
        <v>96515</v>
      </c>
      <c r="E139" s="21">
        <f t="shared" si="12"/>
        <v>94.2529296875</v>
      </c>
    </row>
    <row r="140">
      <c r="A140" s="21">
        <f>27399</f>
        <v>27399</v>
      </c>
      <c r="B140" s="21">
        <f t="shared" si="13"/>
        <v>0</v>
      </c>
      <c r="C140" s="21">
        <f>19292</f>
        <v>19292</v>
      </c>
      <c r="D140" s="21">
        <f t="shared" si="11"/>
        <v>96515</v>
      </c>
      <c r="E140" s="21">
        <f t="shared" si="12"/>
        <v>94.2529296875</v>
      </c>
    </row>
    <row r="141">
      <c r="A141" s="21">
        <f>27583</f>
        <v>27583</v>
      </c>
      <c r="B141" s="21">
        <f t="shared" si="13"/>
        <v>0</v>
      </c>
      <c r="C141" s="21">
        <f>19434</f>
        <v>19434</v>
      </c>
      <c r="D141" s="21">
        <f t="shared" si="11"/>
        <v>96515</v>
      </c>
      <c r="E141" s="21">
        <f t="shared" si="12"/>
        <v>94.2529296875</v>
      </c>
    </row>
    <row r="142">
      <c r="A142" s="21">
        <f>27798</f>
        <v>27798</v>
      </c>
      <c r="B142" s="21">
        <f t="shared" si="13"/>
        <v>0</v>
      </c>
      <c r="C142" s="21">
        <f>19555</f>
        <v>19555</v>
      </c>
      <c r="D142" s="21">
        <f t="shared" si="11"/>
        <v>96515</v>
      </c>
      <c r="E142" s="21">
        <f t="shared" si="12"/>
        <v>94.2529296875</v>
      </c>
    </row>
    <row r="143">
      <c r="A143" s="21">
        <f>27985</f>
        <v>27985</v>
      </c>
      <c r="B143" s="21">
        <f t="shared" si="13"/>
        <v>0</v>
      </c>
      <c r="C143" s="21">
        <f>19720</f>
        <v>19720</v>
      </c>
      <c r="D143" s="21">
        <f>96113</f>
        <v>96113</v>
      </c>
      <c r="E143" s="21">
        <f>93.8603515625</f>
        <v>93.8603515625</v>
      </c>
    </row>
    <row r="144">
      <c r="A144" s="21">
        <f>28158</f>
        <v>28158</v>
      </c>
      <c r="B144" s="21">
        <f t="shared" si="13"/>
        <v>0</v>
      </c>
      <c r="C144" s="21">
        <f>19837</f>
        <v>19837</v>
      </c>
      <c r="D144" s="21">
        <f>96133</f>
        <v>96133</v>
      </c>
      <c r="E144" s="21">
        <f>93.8798828125</f>
        <v>93.8798828125</v>
      </c>
    </row>
    <row r="145">
      <c r="A145" s="21">
        <f>28373</f>
        <v>28373</v>
      </c>
      <c r="B145" s="21">
        <f t="shared" si="13"/>
        <v>0</v>
      </c>
      <c r="C145" s="21">
        <f>19987</f>
        <v>19987</v>
      </c>
      <c r="D145" s="21">
        <f>96133</f>
        <v>96133</v>
      </c>
      <c r="E145" s="21">
        <f>93.8798828125</f>
        <v>93.8798828125</v>
      </c>
    </row>
    <row r="146">
      <c r="A146" s="21">
        <f>28546</f>
        <v>28546</v>
      </c>
      <c r="B146" s="21">
        <f t="shared" si="13"/>
        <v>0</v>
      </c>
      <c r="C146" s="21">
        <f>20138</f>
        <v>20138</v>
      </c>
      <c r="D146" s="21">
        <f>96107</f>
        <v>96107</v>
      </c>
      <c r="E146" s="21">
        <f>93.8544921875</f>
        <v>93.8544921875</v>
      </c>
    </row>
    <row r="147">
      <c r="A147" s="21">
        <f>28714</f>
        <v>28714</v>
      </c>
      <c r="B147" s="21">
        <f t="shared" si="13"/>
        <v>0</v>
      </c>
      <c r="C147" s="21">
        <f>20252</f>
        <v>20252</v>
      </c>
      <c r="D147" s="21">
        <f>96073</f>
        <v>96073</v>
      </c>
      <c r="E147" s="21">
        <f>93.8212890625</f>
        <v>93.8212890625</v>
      </c>
    </row>
    <row r="148">
      <c r="A148" s="21">
        <f>28879</f>
        <v>28879</v>
      </c>
      <c r="B148" s="21">
        <f t="shared" si="13"/>
        <v>0</v>
      </c>
      <c r="C148" s="21">
        <f>20374</f>
        <v>20374</v>
      </c>
      <c r="D148" s="21">
        <f>96063</f>
        <v>96063</v>
      </c>
      <c r="E148" s="21">
        <f>93.8115234375</f>
        <v>93.8115234375</v>
      </c>
    </row>
    <row r="149">
      <c r="A149" s="21">
        <f>29091</f>
        <v>29091</v>
      </c>
      <c r="B149" s="21">
        <f t="shared" si="13"/>
        <v>0</v>
      </c>
      <c r="C149" s="21">
        <f>20495</f>
        <v>20495</v>
      </c>
      <c r="D149" s="21">
        <f>96065</f>
        <v>96065</v>
      </c>
      <c r="E149" s="21">
        <f>93.8134765625</f>
        <v>93.8134765625</v>
      </c>
    </row>
    <row r="150">
      <c r="A150" s="21">
        <f>29264</f>
        <v>29264</v>
      </c>
      <c r="B150" s="21">
        <f t="shared" si="13"/>
        <v>0</v>
      </c>
      <c r="C150" s="21">
        <f>20607</f>
        <v>20607</v>
      </c>
      <c r="D150" s="21">
        <f>96067</f>
        <v>96067</v>
      </c>
      <c r="E150" s="21">
        <f>93.8154296875</f>
        <v>93.8154296875</v>
      </c>
    </row>
    <row r="151">
      <c r="A151" s="21">
        <f>29447</f>
        <v>29447</v>
      </c>
      <c r="B151" s="21">
        <f t="shared" si="13"/>
        <v>0</v>
      </c>
      <c r="C151" s="21">
        <f>20746</f>
        <v>20746</v>
      </c>
      <c r="D151" s="21">
        <f>96069</f>
        <v>96069</v>
      </c>
      <c r="E151" s="21">
        <f>93.8173828125</f>
        <v>93.8173828125</v>
      </c>
    </row>
    <row r="152">
      <c r="A152" s="21">
        <f>29620</f>
        <v>29620</v>
      </c>
      <c r="B152" s="21">
        <f t="shared" si="13"/>
        <v>0</v>
      </c>
      <c r="C152" s="21">
        <f>20876</f>
        <v>20876</v>
      </c>
      <c r="D152" s="21">
        <f>96069</f>
        <v>96069</v>
      </c>
      <c r="E152" s="21">
        <f>93.8173828125</f>
        <v>93.8173828125</v>
      </c>
    </row>
    <row r="153">
      <c r="A153" s="21">
        <f>29805</f>
        <v>29805</v>
      </c>
      <c r="B153" s="21">
        <f t="shared" si="13"/>
        <v>0</v>
      </c>
      <c r="C153" s="21">
        <f>21009</f>
        <v>21009</v>
      </c>
      <c r="D153" s="21">
        <f>96071</f>
        <v>96071</v>
      </c>
      <c r="E153" s="21">
        <f>93.8193359375</f>
        <v>93.8193359375</v>
      </c>
    </row>
    <row r="154">
      <c r="A154" s="21">
        <f>29988</f>
        <v>29988</v>
      </c>
      <c r="B154" s="21">
        <f t="shared" si="13"/>
        <v>0</v>
      </c>
      <c r="C154" s="21">
        <f>21129</f>
        <v>21129</v>
      </c>
      <c r="D154" s="21">
        <f>96073</f>
        <v>96073</v>
      </c>
      <c r="E154" s="21">
        <f>93.8212890625</f>
        <v>93.8212890625</v>
      </c>
    </row>
    <row r="155">
      <c r="A155" s="21">
        <f>30174</f>
        <v>30174</v>
      </c>
      <c r="B155" s="21">
        <f t="shared" si="13"/>
        <v>0</v>
      </c>
      <c r="C155" s="21">
        <f>21242</f>
        <v>21242</v>
      </c>
      <c r="D155" s="21">
        <f>96073</f>
        <v>96073</v>
      </c>
      <c r="E155" s="21">
        <f>93.8212890625</f>
        <v>93.8212890625</v>
      </c>
    </row>
    <row r="156">
      <c r="A156" s="21">
        <f>30347</f>
        <v>30347</v>
      </c>
      <c r="B156" s="21">
        <f t="shared" si="13"/>
        <v>0</v>
      </c>
      <c r="C156" s="21">
        <f>21379</f>
        <v>21379</v>
      </c>
      <c r="D156" s="21">
        <f>96073</f>
        <v>96073</v>
      </c>
      <c r="E156" s="21">
        <f>93.8212890625</f>
        <v>93.8212890625</v>
      </c>
    </row>
    <row r="157">
      <c r="A157" s="21">
        <f>30533</f>
        <v>30533</v>
      </c>
      <c r="B157" s="21">
        <f t="shared" si="13"/>
        <v>0</v>
      </c>
      <c r="C157" s="21">
        <f>21501</f>
        <v>21501</v>
      </c>
      <c r="D157" s="21">
        <f>96073</f>
        <v>96073</v>
      </c>
      <c r="E157" s="21">
        <f>93.8212890625</f>
        <v>93.8212890625</v>
      </c>
    </row>
    <row r="158">
      <c r="A158" s="21">
        <f>30712</f>
        <v>30712</v>
      </c>
      <c r="B158" s="21">
        <f t="shared" si="13"/>
        <v>0</v>
      </c>
      <c r="C158" s="21">
        <f>21631</f>
        <v>21631</v>
      </c>
      <c r="D158" s="21">
        <f>96073</f>
        <v>96073</v>
      </c>
      <c r="E158" s="21">
        <f>93.8212890625</f>
        <v>93.8212890625</v>
      </c>
    </row>
    <row r="159">
      <c r="A159" s="21">
        <f>30896</f>
        <v>30896</v>
      </c>
      <c r="B159" s="21">
        <f t="shared" si="13"/>
        <v>0</v>
      </c>
      <c r="C159" s="21">
        <f>21765</f>
        <v>21765</v>
      </c>
      <c r="D159" s="21">
        <f t="shared" ref="D159:D167" si="14">96075</f>
        <v>96075</v>
      </c>
      <c r="E159" s="21">
        <f t="shared" ref="E159:E167" si="15">93.8232421875</f>
        <v>93.8232421875</v>
      </c>
    </row>
    <row r="160">
      <c r="A160" s="21">
        <f>31076</f>
        <v>31076</v>
      </c>
      <c r="B160" s="21">
        <f t="shared" si="13"/>
        <v>0</v>
      </c>
      <c r="C160" s="21">
        <f>21883</f>
        <v>21883</v>
      </c>
      <c r="D160" s="21">
        <f t="shared" si="14"/>
        <v>96075</v>
      </c>
      <c r="E160" s="21">
        <f t="shared" si="15"/>
        <v>93.8232421875</v>
      </c>
    </row>
    <row r="161">
      <c r="A161" s="21">
        <f>31259</f>
        <v>31259</v>
      </c>
      <c r="B161" s="21">
        <f t="shared" si="13"/>
        <v>0</v>
      </c>
      <c r="C161" s="21">
        <f>22012</f>
        <v>22012</v>
      </c>
      <c r="D161" s="21">
        <f t="shared" si="14"/>
        <v>96075</v>
      </c>
      <c r="E161" s="21">
        <f t="shared" si="15"/>
        <v>93.8232421875</v>
      </c>
    </row>
    <row r="162">
      <c r="A162" s="21">
        <f>31444</f>
        <v>31444</v>
      </c>
      <c r="B162" s="21">
        <f t="shared" si="13"/>
        <v>0</v>
      </c>
      <c r="C162" s="21">
        <f>22173</f>
        <v>22173</v>
      </c>
      <c r="D162" s="21">
        <f t="shared" si="14"/>
        <v>96075</v>
      </c>
      <c r="E162" s="21">
        <f t="shared" si="15"/>
        <v>93.8232421875</v>
      </c>
    </row>
    <row r="163">
      <c r="A163" s="21">
        <f>31613</f>
        <v>31613</v>
      </c>
      <c r="B163" s="21">
        <f t="shared" si="13"/>
        <v>0</v>
      </c>
      <c r="C163" s="21">
        <f>22300</f>
        <v>22300</v>
      </c>
      <c r="D163" s="21">
        <f t="shared" si="14"/>
        <v>96075</v>
      </c>
      <c r="E163" s="21">
        <f t="shared" si="15"/>
        <v>93.8232421875</v>
      </c>
    </row>
    <row r="164">
      <c r="A164" s="21">
        <f>31798</f>
        <v>31798</v>
      </c>
      <c r="B164" s="21">
        <f t="shared" si="13"/>
        <v>0</v>
      </c>
      <c r="C164" s="21">
        <f>22412</f>
        <v>22412</v>
      </c>
      <c r="D164" s="21">
        <f t="shared" si="14"/>
        <v>96075</v>
      </c>
      <c r="E164" s="21">
        <f t="shared" si="15"/>
        <v>93.8232421875</v>
      </c>
    </row>
    <row r="165">
      <c r="A165" s="21">
        <f>32006</f>
        <v>32006</v>
      </c>
      <c r="B165" s="21">
        <f t="shared" si="13"/>
        <v>0</v>
      </c>
      <c r="C165" s="21">
        <f>22550</f>
        <v>22550</v>
      </c>
      <c r="D165" s="21">
        <f t="shared" si="14"/>
        <v>96075</v>
      </c>
      <c r="E165" s="21">
        <f t="shared" si="15"/>
        <v>93.8232421875</v>
      </c>
    </row>
    <row r="166">
      <c r="A166" s="21">
        <f>32200</f>
        <v>32200</v>
      </c>
      <c r="B166" s="21">
        <f t="shared" si="13"/>
        <v>0</v>
      </c>
      <c r="C166" s="21">
        <f>22668</f>
        <v>22668</v>
      </c>
      <c r="D166" s="21">
        <f t="shared" si="14"/>
        <v>96075</v>
      </c>
      <c r="E166" s="21">
        <f t="shared" si="15"/>
        <v>93.8232421875</v>
      </c>
    </row>
    <row r="167">
      <c r="A167" s="21">
        <f>32406</f>
        <v>32406</v>
      </c>
      <c r="B167" s="21">
        <f>2</f>
        <v>2</v>
      </c>
      <c r="C167" s="21">
        <f>22837</f>
        <v>22837</v>
      </c>
      <c r="D167" s="21">
        <f t="shared" si="14"/>
        <v>96075</v>
      </c>
      <c r="E167" s="21">
        <f t="shared" si="15"/>
        <v>93.8232421875</v>
      </c>
    </row>
    <row r="168">
      <c r="A168" s="21">
        <f>32573</f>
        <v>32573</v>
      </c>
      <c r="B168" s="21">
        <f>4</f>
        <v>4</v>
      </c>
      <c r="C168" s="21">
        <f>22973</f>
        <v>22973</v>
      </c>
      <c r="D168" s="21">
        <f>96115</f>
        <v>96115</v>
      </c>
      <c r="E168" s="21">
        <f>93.8623046875</f>
        <v>93.8623046875</v>
      </c>
    </row>
    <row r="169">
      <c r="A169" s="21">
        <f>32780</f>
        <v>32780</v>
      </c>
      <c r="B169" s="21">
        <f>2</f>
        <v>2</v>
      </c>
      <c r="C169" s="21">
        <f>23111</f>
        <v>23111</v>
      </c>
      <c r="D169" s="21">
        <f>65353</f>
        <v>65353</v>
      </c>
      <c r="E169" s="21">
        <f>63.8212890625</f>
        <v>63.8212890625</v>
      </c>
    </row>
    <row r="170">
      <c r="A170" s="21">
        <f>32993</f>
        <v>32993</v>
      </c>
      <c r="B170" s="21">
        <f>2</f>
        <v>2</v>
      </c>
      <c r="C170" s="21">
        <f>23237</f>
        <v>23237</v>
      </c>
      <c r="D170" s="21">
        <f>65599</f>
        <v>65599</v>
      </c>
      <c r="E170" s="21">
        <f>64.0615234375</f>
        <v>64.0615234375</v>
      </c>
    </row>
    <row r="171">
      <c r="A171" s="21">
        <f>33197</f>
        <v>33197</v>
      </c>
      <c r="B171" s="21">
        <f>3</f>
        <v>3</v>
      </c>
      <c r="C171" s="21">
        <f>23351</f>
        <v>23351</v>
      </c>
      <c r="D171" s="21">
        <f>65599</f>
        <v>65599</v>
      </c>
      <c r="E171" s="21">
        <f>64.0615234375</f>
        <v>64.0615234375</v>
      </c>
    </row>
    <row r="172">
      <c r="A172" s="21">
        <f>33400</f>
        <v>33400</v>
      </c>
      <c r="B172" s="21">
        <f>3</f>
        <v>3</v>
      </c>
      <c r="C172" s="21">
        <f>23470</f>
        <v>23470</v>
      </c>
      <c r="D172" s="21">
        <f>81171</f>
        <v>81171</v>
      </c>
      <c r="E172" s="21">
        <f>79.2685546875</f>
        <v>79.2685546875</v>
      </c>
    </row>
    <row r="173">
      <c r="A173" s="21">
        <f>33607</f>
        <v>33607</v>
      </c>
      <c r="B173" s="21">
        <f t="shared" ref="B173:B180" si="16">0</f>
        <v>0</v>
      </c>
      <c r="C173" s="21">
        <f>23599</f>
        <v>23599</v>
      </c>
      <c r="D173" s="21">
        <f>81181</f>
        <v>81181</v>
      </c>
      <c r="E173" s="21">
        <f>79.2783203125</f>
        <v>79.2783203125</v>
      </c>
    </row>
    <row r="174">
      <c r="A174" s="21">
        <f>33776</f>
        <v>33776</v>
      </c>
      <c r="B174" s="21">
        <f t="shared" si="16"/>
        <v>0</v>
      </c>
      <c r="C174" s="21">
        <f>23733</f>
        <v>23733</v>
      </c>
      <c r="D174" s="21">
        <f>81181</f>
        <v>81181</v>
      </c>
      <c r="E174" s="21">
        <f>79.2783203125</f>
        <v>79.2783203125</v>
      </c>
    </row>
    <row r="175">
      <c r="A175" s="21">
        <f>33957</f>
        <v>33957</v>
      </c>
      <c r="B175" s="21">
        <f t="shared" si="16"/>
        <v>0</v>
      </c>
      <c r="C175" s="21">
        <f>23853</f>
        <v>23853</v>
      </c>
      <c r="D175" s="21">
        <f>81181</f>
        <v>81181</v>
      </c>
      <c r="E175" s="21">
        <f>79.2783203125</f>
        <v>79.2783203125</v>
      </c>
    </row>
    <row r="176">
      <c r="A176" s="21">
        <f>34154</f>
        <v>34154</v>
      </c>
      <c r="B176" s="21">
        <f t="shared" si="16"/>
        <v>0</v>
      </c>
      <c r="C176" s="21">
        <f>23983</f>
        <v>23983</v>
      </c>
      <c r="D176" s="21">
        <f>81181</f>
        <v>81181</v>
      </c>
      <c r="E176" s="21">
        <f>79.2783203125</f>
        <v>79.2783203125</v>
      </c>
    </row>
    <row r="177">
      <c r="A177" s="21">
        <f>34331</f>
        <v>34331</v>
      </c>
      <c r="B177" s="21">
        <f t="shared" si="16"/>
        <v>0</v>
      </c>
      <c r="C177" s="21">
        <f>24104</f>
        <v>24104</v>
      </c>
      <c r="D177" s="21">
        <f>81181</f>
        <v>81181</v>
      </c>
      <c r="E177" s="21">
        <f>79.2783203125</f>
        <v>79.2783203125</v>
      </c>
    </row>
    <row r="178">
      <c r="A178" s="21">
        <f>34501</f>
        <v>34501</v>
      </c>
      <c r="B178" s="21">
        <f t="shared" si="16"/>
        <v>0</v>
      </c>
      <c r="C178" s="21">
        <f>24241</f>
        <v>24241</v>
      </c>
      <c r="D178" s="21">
        <f>96753</f>
        <v>96753</v>
      </c>
      <c r="E178" s="21">
        <f>94.4853515625</f>
        <v>94.4853515625</v>
      </c>
    </row>
    <row r="179">
      <c r="A179" s="21">
        <f>34686</f>
        <v>34686</v>
      </c>
      <c r="B179" s="21">
        <f t="shared" si="16"/>
        <v>0</v>
      </c>
      <c r="C179" s="21">
        <f>24352</f>
        <v>24352</v>
      </c>
      <c r="D179" s="21">
        <f>96703</f>
        <v>96703</v>
      </c>
      <c r="E179" s="21">
        <f>94.4365234375</f>
        <v>94.4365234375</v>
      </c>
    </row>
    <row r="180">
      <c r="A180" s="21">
        <f>34907</f>
        <v>34907</v>
      </c>
      <c r="B180" s="21">
        <f t="shared" si="16"/>
        <v>0</v>
      </c>
      <c r="C180" s="21">
        <f>24502</f>
        <v>24502</v>
      </c>
      <c r="D180" s="21">
        <f>96711</f>
        <v>96711</v>
      </c>
      <c r="E180" s="21">
        <f>94.4443359375</f>
        <v>94.4443359375</v>
      </c>
    </row>
    <row r="181">
      <c r="A181" s="21">
        <f>35108</f>
        <v>35108</v>
      </c>
      <c r="B181" s="21">
        <f>3</f>
        <v>3</v>
      </c>
      <c r="C181" s="21">
        <f>24634</f>
        <v>24634</v>
      </c>
      <c r="D181" s="21">
        <f t="shared" ref="D181:D190" si="17">96721</f>
        <v>96721</v>
      </c>
      <c r="E181" s="21">
        <f t="shared" ref="E181:E190" si="18">94.4541015625</f>
        <v>94.4541015625</v>
      </c>
    </row>
    <row r="182">
      <c r="A182" s="21">
        <f>35304</f>
        <v>35304</v>
      </c>
      <c r="B182" s="21">
        <f>2</f>
        <v>2</v>
      </c>
      <c r="C182" s="21">
        <f>24747</f>
        <v>24747</v>
      </c>
      <c r="D182" s="21">
        <f t="shared" si="17"/>
        <v>96721</v>
      </c>
      <c r="E182" s="21">
        <f t="shared" si="18"/>
        <v>94.4541015625</v>
      </c>
    </row>
    <row r="183">
      <c r="A183" s="21">
        <f>35487</f>
        <v>35487</v>
      </c>
      <c r="B183" s="21">
        <f>3</f>
        <v>3</v>
      </c>
      <c r="C183" s="21">
        <f>24901</f>
        <v>24901</v>
      </c>
      <c r="D183" s="21">
        <f t="shared" si="17"/>
        <v>96721</v>
      </c>
      <c r="E183" s="21">
        <f t="shared" si="18"/>
        <v>94.4541015625</v>
      </c>
    </row>
    <row r="184">
      <c r="A184" s="21">
        <f>35668</f>
        <v>35668</v>
      </c>
      <c r="B184" s="21">
        <f>3</f>
        <v>3</v>
      </c>
      <c r="C184" s="21">
        <f>25045</f>
        <v>25045</v>
      </c>
      <c r="D184" s="21">
        <f t="shared" si="17"/>
        <v>96721</v>
      </c>
      <c r="E184" s="21">
        <f t="shared" si="18"/>
        <v>94.4541015625</v>
      </c>
    </row>
    <row r="185">
      <c r="A185" s="21">
        <f>35844</f>
        <v>35844</v>
      </c>
      <c r="B185" s="21">
        <f>4</f>
        <v>4</v>
      </c>
      <c r="C185" s="21">
        <f>25183</f>
        <v>25183</v>
      </c>
      <c r="D185" s="21">
        <f t="shared" si="17"/>
        <v>96721</v>
      </c>
      <c r="E185" s="21">
        <f t="shared" si="18"/>
        <v>94.4541015625</v>
      </c>
    </row>
    <row r="186">
      <c r="A186" s="21">
        <f>36022</f>
        <v>36022</v>
      </c>
      <c r="B186" s="21">
        <f>4</f>
        <v>4</v>
      </c>
      <c r="C186" s="21">
        <f>25301</f>
        <v>25301</v>
      </c>
      <c r="D186" s="21">
        <f t="shared" si="17"/>
        <v>96721</v>
      </c>
      <c r="E186" s="21">
        <f t="shared" si="18"/>
        <v>94.4541015625</v>
      </c>
    </row>
    <row r="187">
      <c r="A187" s="21">
        <f>36212</f>
        <v>36212</v>
      </c>
      <c r="B187" s="21">
        <f>7</f>
        <v>7</v>
      </c>
      <c r="C187" s="21">
        <f>25421</f>
        <v>25421</v>
      </c>
      <c r="D187" s="21">
        <f t="shared" si="17"/>
        <v>96721</v>
      </c>
      <c r="E187" s="21">
        <f t="shared" si="18"/>
        <v>94.4541015625</v>
      </c>
    </row>
    <row r="188">
      <c r="A188" s="21">
        <f>36427</f>
        <v>36427</v>
      </c>
      <c r="B188" s="21">
        <f>0</f>
        <v>0</v>
      </c>
      <c r="C188" s="21">
        <f>25537</f>
        <v>25537</v>
      </c>
      <c r="D188" s="21">
        <f t="shared" si="17"/>
        <v>96721</v>
      </c>
      <c r="E188" s="21">
        <f t="shared" si="18"/>
        <v>94.4541015625</v>
      </c>
    </row>
    <row r="189">
      <c r="A189" s="21">
        <f>36618</f>
        <v>36618</v>
      </c>
      <c r="B189" s="21">
        <f>0</f>
        <v>0</v>
      </c>
      <c r="C189" s="21">
        <f>25658</f>
        <v>25658</v>
      </c>
      <c r="D189" s="21">
        <f t="shared" si="17"/>
        <v>96721</v>
      </c>
      <c r="E189" s="21">
        <f t="shared" si="18"/>
        <v>94.4541015625</v>
      </c>
    </row>
    <row r="190">
      <c r="A190" s="21">
        <f>36787</f>
        <v>36787</v>
      </c>
      <c r="B190" s="21">
        <f>3</f>
        <v>3</v>
      </c>
      <c r="C190" s="21">
        <f>25785</f>
        <v>25785</v>
      </c>
      <c r="D190" s="21">
        <f t="shared" si="17"/>
        <v>96721</v>
      </c>
      <c r="E190" s="21">
        <f t="shared" si="18"/>
        <v>94.4541015625</v>
      </c>
    </row>
    <row r="191">
      <c r="A191" s="21">
        <f>37009</f>
        <v>37009</v>
      </c>
      <c r="B191" s="21">
        <f>0</f>
        <v>0</v>
      </c>
      <c r="C191" s="21">
        <f>25902</f>
        <v>25902</v>
      </c>
      <c r="D191" s="21">
        <f>96725</f>
        <v>96725</v>
      </c>
      <c r="E191" s="21">
        <f>94.4580078125</f>
        <v>94.4580078125</v>
      </c>
    </row>
    <row r="192">
      <c r="A192" s="21">
        <f>37204</f>
        <v>37204</v>
      </c>
      <c r="B192" s="21">
        <f>0</f>
        <v>0</v>
      </c>
      <c r="C192" s="21">
        <f>26038</f>
        <v>26038</v>
      </c>
      <c r="D192" s="21">
        <f>97003</f>
        <v>97003</v>
      </c>
      <c r="E192" s="21">
        <f>94.7294921875</f>
        <v>94.7294921875</v>
      </c>
    </row>
    <row r="193">
      <c r="A193" s="21">
        <f>37380</f>
        <v>37380</v>
      </c>
      <c r="B193" s="21">
        <f>0</f>
        <v>0</v>
      </c>
      <c r="C193" s="21">
        <f>26152</f>
        <v>26152</v>
      </c>
      <c r="D193" s="21">
        <f t="shared" ref="D193:D214" si="19">83345</f>
        <v>83345</v>
      </c>
      <c r="E193" s="21">
        <f t="shared" ref="E193:E214" si="20">81.3916015625</f>
        <v>81.3916015625</v>
      </c>
    </row>
    <row r="194">
      <c r="A194" s="21">
        <f>37551</f>
        <v>37551</v>
      </c>
      <c r="B194" s="21">
        <f>0</f>
        <v>0</v>
      </c>
      <c r="C194" s="21">
        <f>26292</f>
        <v>26292</v>
      </c>
      <c r="D194" s="21">
        <f t="shared" si="19"/>
        <v>83345</v>
      </c>
      <c r="E194" s="21">
        <f t="shared" si="20"/>
        <v>81.3916015625</v>
      </c>
    </row>
    <row r="195">
      <c r="A195" s="21">
        <f>37719</f>
        <v>37719</v>
      </c>
      <c r="B195" s="21">
        <f>0</f>
        <v>0</v>
      </c>
      <c r="C195" s="21">
        <f>26445</f>
        <v>26445</v>
      </c>
      <c r="D195" s="21">
        <f t="shared" si="19"/>
        <v>83345</v>
      </c>
      <c r="E195" s="21">
        <f t="shared" si="20"/>
        <v>81.3916015625</v>
      </c>
    </row>
    <row r="196">
      <c r="A196" s="21">
        <f>37992</f>
        <v>37992</v>
      </c>
      <c r="B196" s="21">
        <f>0</f>
        <v>0</v>
      </c>
      <c r="C196" s="21">
        <f>26569</f>
        <v>26569</v>
      </c>
      <c r="D196" s="21">
        <f t="shared" si="19"/>
        <v>83345</v>
      </c>
      <c r="E196" s="21">
        <f t="shared" si="20"/>
        <v>81.3916015625</v>
      </c>
    </row>
    <row r="197">
      <c r="C197" s="21">
        <f>26689</f>
        <v>26689</v>
      </c>
      <c r="D197" s="21">
        <f t="shared" si="19"/>
        <v>83345</v>
      </c>
      <c r="E197" s="21">
        <f t="shared" si="20"/>
        <v>81.3916015625</v>
      </c>
    </row>
    <row r="198">
      <c r="C198" s="21">
        <f>26819</f>
        <v>26819</v>
      </c>
      <c r="D198" s="21">
        <f t="shared" si="19"/>
        <v>83345</v>
      </c>
      <c r="E198" s="21">
        <f t="shared" si="20"/>
        <v>81.3916015625</v>
      </c>
    </row>
    <row r="199">
      <c r="C199" s="21">
        <f>26936</f>
        <v>26936</v>
      </c>
      <c r="D199" s="21">
        <f t="shared" si="19"/>
        <v>83345</v>
      </c>
      <c r="E199" s="21">
        <f t="shared" si="20"/>
        <v>81.3916015625</v>
      </c>
    </row>
    <row r="200">
      <c r="C200" s="21">
        <f>27050</f>
        <v>27050</v>
      </c>
      <c r="D200" s="21">
        <f t="shared" si="19"/>
        <v>83345</v>
      </c>
      <c r="E200" s="21">
        <f t="shared" si="20"/>
        <v>81.3916015625</v>
      </c>
    </row>
    <row r="201">
      <c r="C201" s="21">
        <f>27170</f>
        <v>27170</v>
      </c>
      <c r="D201" s="21">
        <f t="shared" si="19"/>
        <v>83345</v>
      </c>
      <c r="E201" s="21">
        <f t="shared" si="20"/>
        <v>81.3916015625</v>
      </c>
    </row>
    <row r="202">
      <c r="C202" s="21">
        <f>27306</f>
        <v>27306</v>
      </c>
      <c r="D202" s="21">
        <f t="shared" si="19"/>
        <v>83345</v>
      </c>
      <c r="E202" s="21">
        <f t="shared" si="20"/>
        <v>81.3916015625</v>
      </c>
    </row>
    <row r="203">
      <c r="C203" s="21">
        <f>27448</f>
        <v>27448</v>
      </c>
      <c r="D203" s="21">
        <f t="shared" si="19"/>
        <v>83345</v>
      </c>
      <c r="E203" s="21">
        <f t="shared" si="20"/>
        <v>81.3916015625</v>
      </c>
    </row>
    <row r="204">
      <c r="C204" s="21">
        <f>27584</f>
        <v>27584</v>
      </c>
      <c r="D204" s="21">
        <f t="shared" si="19"/>
        <v>83345</v>
      </c>
      <c r="E204" s="21">
        <f t="shared" si="20"/>
        <v>81.3916015625</v>
      </c>
    </row>
    <row r="205">
      <c r="C205" s="21">
        <f>27697</f>
        <v>27697</v>
      </c>
      <c r="D205" s="21">
        <f t="shared" si="19"/>
        <v>83345</v>
      </c>
      <c r="E205" s="21">
        <f t="shared" si="20"/>
        <v>81.3916015625</v>
      </c>
    </row>
    <row r="206">
      <c r="C206" s="21">
        <f>27824</f>
        <v>27824</v>
      </c>
      <c r="D206" s="21">
        <f t="shared" si="19"/>
        <v>83345</v>
      </c>
      <c r="E206" s="21">
        <f t="shared" si="20"/>
        <v>81.3916015625</v>
      </c>
    </row>
    <row r="207">
      <c r="C207" s="21">
        <f>27951</f>
        <v>27951</v>
      </c>
      <c r="D207" s="21">
        <f t="shared" si="19"/>
        <v>83345</v>
      </c>
      <c r="E207" s="21">
        <f t="shared" si="20"/>
        <v>81.3916015625</v>
      </c>
    </row>
    <row r="208">
      <c r="C208" s="21">
        <f>28067</f>
        <v>28067</v>
      </c>
      <c r="D208" s="21">
        <f t="shared" si="19"/>
        <v>83345</v>
      </c>
      <c r="E208" s="21">
        <f t="shared" si="20"/>
        <v>81.3916015625</v>
      </c>
    </row>
    <row r="209">
      <c r="C209" s="21">
        <f>28193</f>
        <v>28193</v>
      </c>
      <c r="D209" s="21">
        <f t="shared" si="19"/>
        <v>83345</v>
      </c>
      <c r="E209" s="21">
        <f t="shared" si="20"/>
        <v>81.3916015625</v>
      </c>
    </row>
    <row r="210">
      <c r="C210" s="21">
        <f>28313</f>
        <v>28313</v>
      </c>
      <c r="D210" s="21">
        <f t="shared" si="19"/>
        <v>83345</v>
      </c>
      <c r="E210" s="21">
        <f t="shared" si="20"/>
        <v>81.3916015625</v>
      </c>
    </row>
    <row r="211">
      <c r="C211" s="21">
        <f>28442</f>
        <v>28442</v>
      </c>
      <c r="D211" s="21">
        <f t="shared" si="19"/>
        <v>83345</v>
      </c>
      <c r="E211" s="21">
        <f t="shared" si="20"/>
        <v>81.3916015625</v>
      </c>
    </row>
    <row r="212">
      <c r="C212" s="21">
        <f>28557</f>
        <v>28557</v>
      </c>
      <c r="D212" s="21">
        <f t="shared" si="19"/>
        <v>83345</v>
      </c>
      <c r="E212" s="21">
        <f t="shared" si="20"/>
        <v>81.3916015625</v>
      </c>
    </row>
    <row r="213">
      <c r="C213" s="21">
        <f>28674</f>
        <v>28674</v>
      </c>
      <c r="D213" s="21">
        <f t="shared" si="19"/>
        <v>83345</v>
      </c>
      <c r="E213" s="21">
        <f t="shared" si="20"/>
        <v>81.3916015625</v>
      </c>
    </row>
    <row r="214">
      <c r="C214" s="21">
        <f>28814</f>
        <v>28814</v>
      </c>
      <c r="D214" s="21">
        <f t="shared" si="19"/>
        <v>83345</v>
      </c>
      <c r="E214" s="21">
        <f t="shared" si="20"/>
        <v>81.3916015625</v>
      </c>
    </row>
    <row r="215">
      <c r="C215" s="21">
        <f>28955</f>
        <v>28955</v>
      </c>
      <c r="D215" s="21">
        <f>98917</f>
        <v>98917</v>
      </c>
      <c r="E215" s="21">
        <f>96.5986328125</f>
        <v>96.5986328125</v>
      </c>
    </row>
    <row r="216">
      <c r="C216" s="21">
        <f>29068</f>
        <v>29068</v>
      </c>
      <c r="D216" s="21">
        <f>99005</f>
        <v>99005</v>
      </c>
      <c r="E216" s="21">
        <f>96.6845703125</f>
        <v>96.6845703125</v>
      </c>
    </row>
    <row r="217">
      <c r="C217" s="21">
        <f>29206</f>
        <v>29206</v>
      </c>
      <c r="D217" s="21">
        <f t="shared" ref="D217:D238" si="21">98995</f>
        <v>98995</v>
      </c>
      <c r="E217" s="21">
        <f t="shared" ref="E217:E238" si="22">96.6748046875</f>
        <v>96.6748046875</v>
      </c>
    </row>
    <row r="218">
      <c r="C218" s="21">
        <f>29345</f>
        <v>29345</v>
      </c>
      <c r="D218" s="21">
        <f t="shared" si="21"/>
        <v>98995</v>
      </c>
      <c r="E218" s="21">
        <f t="shared" si="22"/>
        <v>96.6748046875</v>
      </c>
    </row>
    <row r="219">
      <c r="C219" s="21">
        <f>29461</f>
        <v>29461</v>
      </c>
      <c r="D219" s="21">
        <f t="shared" si="21"/>
        <v>98995</v>
      </c>
      <c r="E219" s="21">
        <f t="shared" si="22"/>
        <v>96.6748046875</v>
      </c>
    </row>
    <row r="220">
      <c r="C220" s="21">
        <f>29591</f>
        <v>29591</v>
      </c>
      <c r="D220" s="21">
        <f t="shared" si="21"/>
        <v>98995</v>
      </c>
      <c r="E220" s="21">
        <f t="shared" si="22"/>
        <v>96.6748046875</v>
      </c>
    </row>
    <row r="221">
      <c r="C221" s="21">
        <f>29711</f>
        <v>29711</v>
      </c>
      <c r="D221" s="21">
        <f t="shared" si="21"/>
        <v>98995</v>
      </c>
      <c r="E221" s="21">
        <f t="shared" si="22"/>
        <v>96.6748046875</v>
      </c>
    </row>
    <row r="222">
      <c r="C222" s="21">
        <f>29844</f>
        <v>29844</v>
      </c>
      <c r="D222" s="21">
        <f t="shared" si="21"/>
        <v>98995</v>
      </c>
      <c r="E222" s="21">
        <f t="shared" si="22"/>
        <v>96.6748046875</v>
      </c>
    </row>
    <row r="223">
      <c r="C223" s="21">
        <f>29956</f>
        <v>29956</v>
      </c>
      <c r="D223" s="21">
        <f t="shared" si="21"/>
        <v>98995</v>
      </c>
      <c r="E223" s="21">
        <f t="shared" si="22"/>
        <v>96.6748046875</v>
      </c>
    </row>
    <row r="224">
      <c r="C224" s="21">
        <f>30079</f>
        <v>30079</v>
      </c>
      <c r="D224" s="21">
        <f t="shared" si="21"/>
        <v>98995</v>
      </c>
      <c r="E224" s="21">
        <f t="shared" si="22"/>
        <v>96.6748046875</v>
      </c>
    </row>
    <row r="225">
      <c r="C225" s="21">
        <f>30233</f>
        <v>30233</v>
      </c>
      <c r="D225" s="21">
        <f t="shared" si="21"/>
        <v>98995</v>
      </c>
      <c r="E225" s="21">
        <f t="shared" si="22"/>
        <v>96.6748046875</v>
      </c>
    </row>
    <row r="226">
      <c r="C226" s="21">
        <f>30372</f>
        <v>30372</v>
      </c>
      <c r="D226" s="21">
        <f t="shared" si="21"/>
        <v>98995</v>
      </c>
      <c r="E226" s="21">
        <f t="shared" si="22"/>
        <v>96.6748046875</v>
      </c>
    </row>
    <row r="227">
      <c r="C227" s="21">
        <f>30501</f>
        <v>30501</v>
      </c>
      <c r="D227" s="21">
        <f t="shared" si="21"/>
        <v>98995</v>
      </c>
      <c r="E227" s="21">
        <f t="shared" si="22"/>
        <v>96.6748046875</v>
      </c>
    </row>
    <row r="228">
      <c r="C228" s="21">
        <f>30638</f>
        <v>30638</v>
      </c>
      <c r="D228" s="21">
        <f t="shared" si="21"/>
        <v>98995</v>
      </c>
      <c r="E228" s="21">
        <f t="shared" si="22"/>
        <v>96.6748046875</v>
      </c>
    </row>
    <row r="229">
      <c r="C229" s="21">
        <f>30758</f>
        <v>30758</v>
      </c>
      <c r="D229" s="21">
        <f t="shared" si="21"/>
        <v>98995</v>
      </c>
      <c r="E229" s="21">
        <f t="shared" si="22"/>
        <v>96.6748046875</v>
      </c>
    </row>
    <row r="230">
      <c r="C230" s="21">
        <f>30878</f>
        <v>30878</v>
      </c>
      <c r="D230" s="21">
        <f t="shared" si="21"/>
        <v>98995</v>
      </c>
      <c r="E230" s="21">
        <f t="shared" si="22"/>
        <v>96.6748046875</v>
      </c>
    </row>
    <row r="231">
      <c r="C231" s="21">
        <f>31009</f>
        <v>31009</v>
      </c>
      <c r="D231" s="21">
        <f t="shared" si="21"/>
        <v>98995</v>
      </c>
      <c r="E231" s="21">
        <f t="shared" si="22"/>
        <v>96.6748046875</v>
      </c>
    </row>
    <row r="232">
      <c r="C232" s="21">
        <f>31130</f>
        <v>31130</v>
      </c>
      <c r="D232" s="21">
        <f t="shared" si="21"/>
        <v>98995</v>
      </c>
      <c r="E232" s="21">
        <f t="shared" si="22"/>
        <v>96.6748046875</v>
      </c>
    </row>
    <row r="233">
      <c r="C233" s="21">
        <f>31248</f>
        <v>31248</v>
      </c>
      <c r="D233" s="21">
        <f t="shared" si="21"/>
        <v>98995</v>
      </c>
      <c r="E233" s="21">
        <f t="shared" si="22"/>
        <v>96.6748046875</v>
      </c>
    </row>
    <row r="234">
      <c r="C234" s="21">
        <f>31359</f>
        <v>31359</v>
      </c>
      <c r="D234" s="21">
        <f t="shared" si="21"/>
        <v>98995</v>
      </c>
      <c r="E234" s="21">
        <f t="shared" si="22"/>
        <v>96.6748046875</v>
      </c>
    </row>
    <row r="235">
      <c r="C235" s="21">
        <f>31495</f>
        <v>31495</v>
      </c>
      <c r="D235" s="21">
        <f t="shared" si="21"/>
        <v>98995</v>
      </c>
      <c r="E235" s="21">
        <f t="shared" si="22"/>
        <v>96.6748046875</v>
      </c>
    </row>
    <row r="236">
      <c r="C236" s="21">
        <f>31609</f>
        <v>31609</v>
      </c>
      <c r="D236" s="21">
        <f t="shared" si="21"/>
        <v>98995</v>
      </c>
      <c r="E236" s="21">
        <f t="shared" si="22"/>
        <v>96.6748046875</v>
      </c>
    </row>
    <row r="237">
      <c r="C237" s="21">
        <f>31723</f>
        <v>31723</v>
      </c>
      <c r="D237" s="21">
        <f t="shared" si="21"/>
        <v>98995</v>
      </c>
      <c r="E237" s="21">
        <f t="shared" si="22"/>
        <v>96.6748046875</v>
      </c>
    </row>
    <row r="238">
      <c r="C238" s="21">
        <f>31870</f>
        <v>31870</v>
      </c>
      <c r="D238" s="21">
        <f t="shared" si="21"/>
        <v>98995</v>
      </c>
      <c r="E238" s="21">
        <f t="shared" si="22"/>
        <v>96.6748046875</v>
      </c>
    </row>
    <row r="239">
      <c r="C239" s="21">
        <f>32025</f>
        <v>32025</v>
      </c>
      <c r="D239" s="21">
        <f>114543</f>
        <v>114543</v>
      </c>
      <c r="E239" s="21">
        <f>111.8583984375</f>
        <v>111.8583984375</v>
      </c>
    </row>
    <row r="240">
      <c r="C240" s="21">
        <f>32169</f>
        <v>32169</v>
      </c>
      <c r="D240" s="21">
        <f>83493</f>
        <v>83493</v>
      </c>
      <c r="E240" s="21">
        <f>81.5361328125</f>
        <v>81.5361328125</v>
      </c>
    </row>
    <row r="241">
      <c r="C241" s="21">
        <f>32330</f>
        <v>32330</v>
      </c>
      <c r="D241" s="21">
        <f>99065</f>
        <v>99065</v>
      </c>
      <c r="E241" s="21">
        <f>96.7431640625</f>
        <v>96.7431640625</v>
      </c>
    </row>
    <row r="242">
      <c r="C242" s="21">
        <f>32442</f>
        <v>32442</v>
      </c>
      <c r="D242" s="21">
        <f>99045</f>
        <v>99045</v>
      </c>
      <c r="E242" s="21">
        <f>96.7236328125</f>
        <v>96.7236328125</v>
      </c>
    </row>
    <row r="243">
      <c r="C243" s="21">
        <f>32578</f>
        <v>32578</v>
      </c>
      <c r="D243" s="21">
        <f>99055</f>
        <v>99055</v>
      </c>
      <c r="E243" s="21">
        <f>96.7333984375</f>
        <v>96.7333984375</v>
      </c>
    </row>
    <row r="244">
      <c r="C244" s="21">
        <f>32699</f>
        <v>32699</v>
      </c>
      <c r="D244" s="21">
        <f>99053</f>
        <v>99053</v>
      </c>
      <c r="E244" s="21">
        <f>96.7314453125</f>
        <v>96.7314453125</v>
      </c>
    </row>
    <row r="245">
      <c r="C245" s="21">
        <f>32853</f>
        <v>32853</v>
      </c>
      <c r="D245" s="21">
        <f>99071</f>
        <v>99071</v>
      </c>
      <c r="E245" s="21">
        <f>96.7490234375</f>
        <v>96.7490234375</v>
      </c>
    </row>
    <row r="246">
      <c r="C246" s="21">
        <f>33028</f>
        <v>33028</v>
      </c>
      <c r="D246" s="21">
        <f>99105</f>
        <v>99105</v>
      </c>
      <c r="E246" s="21">
        <f>96.7822265625</f>
        <v>96.7822265625</v>
      </c>
    </row>
    <row r="247">
      <c r="C247" s="21">
        <f>33171</f>
        <v>33171</v>
      </c>
      <c r="D247" s="21">
        <f>99129</f>
        <v>99129</v>
      </c>
      <c r="E247" s="21">
        <f>96.8056640625</f>
        <v>96.8056640625</v>
      </c>
    </row>
    <row r="248">
      <c r="C248" s="21">
        <f>33313</f>
        <v>33313</v>
      </c>
      <c r="D248" s="21">
        <f>99149</f>
        <v>99149</v>
      </c>
      <c r="E248" s="21">
        <f>96.8251953125</f>
        <v>96.8251953125</v>
      </c>
    </row>
    <row r="249">
      <c r="C249" s="21">
        <f>33441</f>
        <v>33441</v>
      </c>
      <c r="D249" s="21">
        <f>99171</f>
        <v>99171</v>
      </c>
      <c r="E249" s="21">
        <f>96.8466796875</f>
        <v>96.8466796875</v>
      </c>
    </row>
    <row r="250">
      <c r="C250" s="21">
        <f>33558</f>
        <v>33558</v>
      </c>
      <c r="D250" s="21">
        <f t="shared" ref="D250:D259" si="23">99189</f>
        <v>99189</v>
      </c>
      <c r="E250" s="21">
        <f t="shared" ref="E250:E259" si="24">96.8642578125</f>
        <v>96.8642578125</v>
      </c>
    </row>
    <row r="251">
      <c r="C251" s="21">
        <f>33683</f>
        <v>33683</v>
      </c>
      <c r="D251" s="21">
        <f t="shared" si="23"/>
        <v>99189</v>
      </c>
      <c r="E251" s="21">
        <f t="shared" si="24"/>
        <v>96.8642578125</v>
      </c>
    </row>
    <row r="252">
      <c r="C252" s="21">
        <f>33799</f>
        <v>33799</v>
      </c>
      <c r="D252" s="21">
        <f t="shared" si="23"/>
        <v>99189</v>
      </c>
      <c r="E252" s="21">
        <f t="shared" si="24"/>
        <v>96.8642578125</v>
      </c>
    </row>
    <row r="253">
      <c r="C253" s="21">
        <f>33932</f>
        <v>33932</v>
      </c>
      <c r="D253" s="21">
        <f t="shared" si="23"/>
        <v>99189</v>
      </c>
      <c r="E253" s="21">
        <f t="shared" si="24"/>
        <v>96.8642578125</v>
      </c>
    </row>
    <row r="254">
      <c r="C254" s="21">
        <f>34068</f>
        <v>34068</v>
      </c>
      <c r="D254" s="21">
        <f t="shared" si="23"/>
        <v>99189</v>
      </c>
      <c r="E254" s="21">
        <f t="shared" si="24"/>
        <v>96.8642578125</v>
      </c>
    </row>
    <row r="255">
      <c r="C255" s="21">
        <f>34185</f>
        <v>34185</v>
      </c>
      <c r="D255" s="21">
        <f t="shared" si="23"/>
        <v>99189</v>
      </c>
      <c r="E255" s="21">
        <f t="shared" si="24"/>
        <v>96.8642578125</v>
      </c>
    </row>
    <row r="256">
      <c r="C256" s="21">
        <f>34326</f>
        <v>34326</v>
      </c>
      <c r="D256" s="21">
        <f t="shared" si="23"/>
        <v>99189</v>
      </c>
      <c r="E256" s="21">
        <f t="shared" si="24"/>
        <v>96.8642578125</v>
      </c>
    </row>
    <row r="257">
      <c r="C257" s="21">
        <f>34458</f>
        <v>34458</v>
      </c>
      <c r="D257" s="21">
        <f t="shared" si="23"/>
        <v>99189</v>
      </c>
      <c r="E257" s="21">
        <f t="shared" si="24"/>
        <v>96.8642578125</v>
      </c>
    </row>
    <row r="258">
      <c r="C258" s="21">
        <f>34596</f>
        <v>34596</v>
      </c>
      <c r="D258" s="21">
        <f t="shared" si="23"/>
        <v>99189</v>
      </c>
      <c r="E258" s="21">
        <f t="shared" si="24"/>
        <v>96.8642578125</v>
      </c>
    </row>
    <row r="259">
      <c r="C259" s="21">
        <f>34714</f>
        <v>34714</v>
      </c>
      <c r="D259" s="21">
        <f t="shared" si="23"/>
        <v>99189</v>
      </c>
      <c r="E259" s="21">
        <f t="shared" si="24"/>
        <v>96.8642578125</v>
      </c>
    </row>
    <row r="260">
      <c r="C260" s="21">
        <f>34854</f>
        <v>34854</v>
      </c>
      <c r="D260" s="21">
        <f>98793</f>
        <v>98793</v>
      </c>
      <c r="E260" s="21">
        <f>96.4775390625</f>
        <v>96.4775390625</v>
      </c>
    </row>
    <row r="261">
      <c r="C261" s="21">
        <f>34986</f>
        <v>34986</v>
      </c>
      <c r="D261" s="21">
        <f>98815</f>
        <v>98815</v>
      </c>
      <c r="E261" s="21">
        <f>96.4990234375</f>
        <v>96.4990234375</v>
      </c>
    </row>
    <row r="262">
      <c r="C262" s="21">
        <f>35111</f>
        <v>35111</v>
      </c>
      <c r="D262" s="21">
        <f>98815</f>
        <v>98815</v>
      </c>
      <c r="E262" s="21">
        <f>96.4990234375</f>
        <v>96.4990234375</v>
      </c>
    </row>
    <row r="263">
      <c r="C263" s="21">
        <f>35217</f>
        <v>35217</v>
      </c>
      <c r="D263" s="21">
        <f>98831</f>
        <v>98831</v>
      </c>
      <c r="E263" s="21">
        <f>96.5146484375</f>
        <v>96.5146484375</v>
      </c>
    </row>
    <row r="264">
      <c r="C264" s="21">
        <f>35339</f>
        <v>35339</v>
      </c>
      <c r="D264" s="21">
        <f>98855</f>
        <v>98855</v>
      </c>
      <c r="E264" s="21">
        <f>96.5380859375</f>
        <v>96.5380859375</v>
      </c>
    </row>
    <row r="265">
      <c r="C265" s="21">
        <f>35456</f>
        <v>35456</v>
      </c>
      <c r="D265" s="21">
        <f>98871</f>
        <v>98871</v>
      </c>
      <c r="E265" s="21">
        <f>96.5537109375</f>
        <v>96.5537109375</v>
      </c>
    </row>
    <row r="266">
      <c r="C266" s="21">
        <f>35574</f>
        <v>35574</v>
      </c>
      <c r="D266" s="21">
        <f>98869</f>
        <v>98869</v>
      </c>
      <c r="E266" s="21">
        <f>96.5517578125</f>
        <v>96.5517578125</v>
      </c>
    </row>
    <row r="267">
      <c r="C267" s="21">
        <f>35700</f>
        <v>35700</v>
      </c>
      <c r="D267" s="21">
        <f>98881</f>
        <v>98881</v>
      </c>
      <c r="E267" s="21">
        <f>96.5634765625</f>
        <v>96.5634765625</v>
      </c>
    </row>
    <row r="268">
      <c r="C268" s="21">
        <f>35859</f>
        <v>35859</v>
      </c>
      <c r="D268" s="21">
        <f>98899</f>
        <v>98899</v>
      </c>
      <c r="E268" s="21">
        <f>96.5810546875</f>
        <v>96.5810546875</v>
      </c>
    </row>
    <row r="269">
      <c r="C269" s="21">
        <f>35989</f>
        <v>35989</v>
      </c>
      <c r="D269" s="21">
        <f>98921</f>
        <v>98921</v>
      </c>
      <c r="E269" s="21">
        <f>96.6025390625</f>
        <v>96.6025390625</v>
      </c>
    </row>
    <row r="270">
      <c r="C270" s="21">
        <f>36105</f>
        <v>36105</v>
      </c>
      <c r="D270" s="21">
        <f>98935</f>
        <v>98935</v>
      </c>
      <c r="E270" s="21">
        <f>96.6162109375</f>
        <v>96.6162109375</v>
      </c>
    </row>
    <row r="271">
      <c r="C271" s="21">
        <f>36223</f>
        <v>36223</v>
      </c>
      <c r="D271" s="21">
        <f>98947</f>
        <v>98947</v>
      </c>
      <c r="E271" s="21">
        <f>96.6279296875</f>
        <v>96.6279296875</v>
      </c>
    </row>
    <row r="272">
      <c r="C272" s="21">
        <f>36351</f>
        <v>36351</v>
      </c>
      <c r="D272" s="21">
        <f t="shared" ref="D272:D280" si="25">98957</f>
        <v>98957</v>
      </c>
      <c r="E272" s="21">
        <f t="shared" ref="E272:E280" si="26">96.6376953125</f>
        <v>96.6376953125</v>
      </c>
    </row>
    <row r="273">
      <c r="C273" s="21">
        <f>36480</f>
        <v>36480</v>
      </c>
      <c r="D273" s="21">
        <f t="shared" si="25"/>
        <v>98957</v>
      </c>
      <c r="E273" s="21">
        <f t="shared" si="26"/>
        <v>96.6376953125</v>
      </c>
    </row>
    <row r="274">
      <c r="C274" s="21">
        <f>36593</f>
        <v>36593</v>
      </c>
      <c r="D274" s="21">
        <f t="shared" si="25"/>
        <v>98957</v>
      </c>
      <c r="E274" s="21">
        <f t="shared" si="26"/>
        <v>96.6376953125</v>
      </c>
    </row>
    <row r="275">
      <c r="C275" s="21">
        <f>36714</f>
        <v>36714</v>
      </c>
      <c r="D275" s="21">
        <f t="shared" si="25"/>
        <v>98957</v>
      </c>
      <c r="E275" s="21">
        <f t="shared" si="26"/>
        <v>96.6376953125</v>
      </c>
    </row>
    <row r="276">
      <c r="C276" s="21">
        <f>36854</f>
        <v>36854</v>
      </c>
      <c r="D276" s="21">
        <f t="shared" si="25"/>
        <v>98957</v>
      </c>
      <c r="E276" s="21">
        <f t="shared" si="26"/>
        <v>96.6376953125</v>
      </c>
    </row>
    <row r="277">
      <c r="C277" s="21">
        <f>36975</f>
        <v>36975</v>
      </c>
      <c r="D277" s="21">
        <f t="shared" si="25"/>
        <v>98957</v>
      </c>
      <c r="E277" s="21">
        <f t="shared" si="26"/>
        <v>96.6376953125</v>
      </c>
    </row>
    <row r="278">
      <c r="C278" s="21">
        <f>37113</f>
        <v>37113</v>
      </c>
      <c r="D278" s="21">
        <f t="shared" si="25"/>
        <v>98957</v>
      </c>
      <c r="E278" s="21">
        <f t="shared" si="26"/>
        <v>96.6376953125</v>
      </c>
    </row>
    <row r="279">
      <c r="C279" s="21">
        <f>37225</f>
        <v>37225</v>
      </c>
      <c r="D279" s="21">
        <f t="shared" si="25"/>
        <v>98957</v>
      </c>
      <c r="E279" s="21">
        <f t="shared" si="26"/>
        <v>96.6376953125</v>
      </c>
    </row>
    <row r="280">
      <c r="C280" s="21">
        <f>37363</f>
        <v>37363</v>
      </c>
      <c r="D280" s="21">
        <f t="shared" si="25"/>
        <v>98957</v>
      </c>
      <c r="E280" s="21">
        <f t="shared" si="26"/>
        <v>96.6376953125</v>
      </c>
    </row>
    <row r="281">
      <c r="C281" s="21">
        <f>37481</f>
        <v>37481</v>
      </c>
      <c r="D281" s="21">
        <f>98961</f>
        <v>98961</v>
      </c>
      <c r="E281" s="21">
        <f>96.6416015625</f>
        <v>96.6416015625</v>
      </c>
    </row>
    <row r="282">
      <c r="C282" s="21">
        <f>37623</f>
        <v>37623</v>
      </c>
      <c r="D282" s="21">
        <f>98961</f>
        <v>98961</v>
      </c>
      <c r="E282" s="21">
        <f>96.6416015625</f>
        <v>96.6416015625</v>
      </c>
    </row>
    <row r="283">
      <c r="C283" s="21">
        <f>37734</f>
        <v>37734</v>
      </c>
      <c r="D283" s="21">
        <f>98961</f>
        <v>98961</v>
      </c>
      <c r="E283" s="21">
        <f>96.6416015625</f>
        <v>96.6416015625</v>
      </c>
    </row>
    <row r="284">
      <c r="C284" s="21">
        <f>37860</f>
        <v>37860</v>
      </c>
      <c r="D284" s="21">
        <f>98963</f>
        <v>98963</v>
      </c>
      <c r="E284" s="21">
        <f>96.6435546875</f>
        <v>96.6435546875</v>
      </c>
    </row>
    <row r="285">
      <c r="C285" s="21">
        <f>38032</f>
        <v>38032</v>
      </c>
      <c r="D285" s="21">
        <f>98963</f>
        <v>98963</v>
      </c>
      <c r="E285" s="21">
        <f>96.6435546875</f>
        <v>96.6435546875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2015-11-23T20:10:52Z</dcterms:modified>
  <cp:lastPrinted>2016-01-08T15:46:48Z</cp:lastPrinted>
</cp:coreProperties>
</file>