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0" yWindow="0" windowWidth="23040" windowHeight="9384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<sst xmlns="http://schemas.openxmlformats.org/spreadsheetml/2006/main" count="8" uniqueCount="8">
  <si>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</si>
  <si>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</si>
  <si>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</si>
  <si>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</si>
  <si>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AVERAGE: 187(188x)</t>
  </si>
  <si>
    <t>AVERAGE: 130(272x)</t>
  </si>
  <si>
    <t>begin</t>
  </si>
  <si>
    <t>max</t>
  </si>
  <si>
    <t>end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</si>
</sst>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Sheet1!$A$2:$A$189</c:f>
              <c:numCache/>
            </c:numRef>
          </c:cat>
          <c:val>
            <c:numRef>
              <c:f>Sheet1!$B$2:$B$189</c:f>
              <c:numCache/>
            </c:numRef>
          </c:val>
          <c:smooth val="0"/>
        </c:ser>
        <c:marker val="1"/>
        <c:axId val="1031968647"/>
        <c:axId val="1902455960"/>
      </c:lineChart>
      <c:catAx>
        <c:axId val="103196864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902455960"/>
        <c:crosses val="autoZero"/>
        <c:auto val="1"/>
        <c:lblOffset val="100"/>
        <c:tickLblSkip val="1"/>
        <c:tickMarkSkip val="1"/>
        <c:noMultiLvlLbl val="0"/>
      </c:catAx>
      <c:valAx>
        <c:axId val="1902455960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031968647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Sheet1!$C$2:$C$273</c:f>
              <c:numCache/>
            </c:numRef>
          </c:cat>
          <c:val>
            <c:numRef>
              <c:f>Sheet1!$E$2:$E$273</c:f>
              <c:numCache/>
            </c:numRef>
          </c:val>
          <c:smooth val="0"/>
        </c:ser>
        <c:marker val="1"/>
        <c:axId val="1371400311"/>
        <c:axId val="1622694817"/>
      </c:lineChart>
      <c:catAx>
        <c:axId val="137140031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622694817"/>
        <c:crosses val="autoZero"/>
        <c:auto val="1"/>
        <c:lblOffset val="100"/>
        <c:tickLblSkip val="1"/>
        <c:tickMarkSkip val="1"/>
        <c:noMultiLvlLbl val="0"/>
      </c:catAx>
      <c:valAx>
        <c:axId val="162269481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371400311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274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2413</f>
        <v>2413</v>
      </c>
      <c r="B2" s="21">
        <f>16</f>
        <v>16</v>
      </c>
      <c r="C2" s="21">
        <f>2377</f>
        <v>2377</v>
      </c>
      <c r="D2" s="21">
        <f>5624</f>
        <v>5624</v>
      </c>
      <c r="E2" s="21">
        <f>5.4921875</f>
        <v>5.4921875</v>
      </c>
      <c r="G2" s="21">
        <f>187</f>
        <v>187</v>
      </c>
    </row>
    <row r="3">
      <c r="A3" s="21">
        <f>2626</f>
        <v>2626</v>
      </c>
      <c r="B3" s="21">
        <f>16</f>
        <v>16</v>
      </c>
      <c r="C3" s="21">
        <f>2478</f>
        <v>2478</v>
      </c>
      <c r="D3" s="21">
        <f>9145</f>
        <v>9145</v>
      </c>
      <c r="E3" s="21">
        <f>8.9306640625</f>
        <v>8.9306640625</v>
      </c>
    </row>
    <row r="4">
      <c r="A4" s="21">
        <f>2804</f>
        <v>2804</v>
      </c>
      <c r="B4" s="21">
        <f>29</f>
        <v>29</v>
      </c>
      <c r="C4" s="21">
        <f>2588</f>
        <v>2588</v>
      </c>
      <c r="D4" s="21">
        <f>9916</f>
        <v>9916</v>
      </c>
      <c r="E4" s="21">
        <f>9.68359375</f>
        <v>9.68359375</v>
      </c>
      <c r="G4" s="21" t="s">
        <v>5</v>
      </c>
    </row>
    <row r="5">
      <c r="A5" s="21">
        <f>2990</f>
        <v>2990</v>
      </c>
      <c r="B5" s="21">
        <f>29</f>
        <v>29</v>
      </c>
      <c r="C5" s="21">
        <f>2697</f>
        <v>2697</v>
      </c>
      <c r="D5" s="21">
        <f>10801</f>
        <v>10801</v>
      </c>
      <c r="E5" s="21">
        <f>10.5478515625</f>
        <v>10.5478515625</v>
      </c>
      <c r="G5" s="21">
        <f>130</f>
        <v>130</v>
      </c>
    </row>
    <row r="6">
      <c r="A6" s="21">
        <f>3168</f>
        <v>3168</v>
      </c>
      <c r="B6" s="21">
        <f>25</f>
        <v>25</v>
      </c>
      <c r="C6" s="21">
        <f>2791</f>
        <v>2791</v>
      </c>
      <c r="D6" s="21">
        <f>11305</f>
        <v>11305</v>
      </c>
      <c r="E6" s="21">
        <f>11.0400390625</f>
        <v>11.0400390625</v>
      </c>
    </row>
    <row r="7">
      <c r="A7" s="21">
        <f>3376</f>
        <v>3376</v>
      </c>
      <c r="B7" s="21">
        <f>18</f>
        <v>18</v>
      </c>
      <c r="C7" s="21">
        <f>2909</f>
        <v>2909</v>
      </c>
      <c r="D7" s="21">
        <f>13016</f>
        <v>13016</v>
      </c>
      <c r="E7" s="21">
        <f>12.7109375</f>
        <v>12.7109375</v>
      </c>
    </row>
    <row r="8">
      <c r="A8" s="21">
        <f>3540</f>
        <v>3540</v>
      </c>
      <c r="B8" s="21">
        <f>0</f>
        <v>0</v>
      </c>
      <c r="C8" s="21">
        <f>3009</f>
        <v>3009</v>
      </c>
      <c r="D8" s="21">
        <f>13767</f>
        <v>13767</v>
      </c>
      <c r="E8" s="21">
        <f>13.4443359375</f>
        <v>13.4443359375</v>
      </c>
    </row>
    <row r="9">
      <c r="A9" s="21">
        <f>3711</f>
        <v>3711</v>
      </c>
      <c r="B9" s="21">
        <f>0</f>
        <v>0</v>
      </c>
      <c r="C9" s="21">
        <f>3148</f>
        <v>3148</v>
      </c>
      <c r="D9" s="21">
        <f>14223</f>
        <v>14223</v>
      </c>
      <c r="E9" s="21">
        <f>13.8896484375</f>
        <v>13.8896484375</v>
      </c>
    </row>
    <row r="10">
      <c r="A10" s="21">
        <f>3876</f>
        <v>3876</v>
      </c>
      <c r="B10" s="21">
        <f>0</f>
        <v>0</v>
      </c>
      <c r="C10" s="21">
        <f>3277</f>
        <v>3277</v>
      </c>
      <c r="D10" s="21">
        <f>16008</f>
        <v>16008</v>
      </c>
      <c r="E10" s="21">
        <f>15.6328125</f>
        <v>15.6328125</v>
      </c>
    </row>
    <row r="11">
      <c r="A11" s="21">
        <f>4038</f>
        <v>4038</v>
      </c>
      <c r="B11" s="21">
        <f>0</f>
        <v>0</v>
      </c>
      <c r="C11" s="21">
        <f>3392</f>
        <v>3392</v>
      </c>
      <c r="D11" s="21">
        <f>51100</f>
        <v>51100</v>
      </c>
      <c r="E11" s="21">
        <f>49.90234375</f>
        <v>49.90234375</v>
      </c>
    </row>
    <row r="12">
      <c r="A12" s="21">
        <f>4205</f>
        <v>4205</v>
      </c>
      <c r="B12" s="21">
        <f>0</f>
        <v>0</v>
      </c>
      <c r="C12" s="21">
        <f>3496</f>
        <v>3496</v>
      </c>
      <c r="D12" s="21">
        <f>68378</f>
        <v>68378</v>
      </c>
      <c r="E12" s="21">
        <f>66.775390625</f>
        <v>66.775390625</v>
      </c>
      <c r="H12" s="21" t="s">
        <v>6</v>
      </c>
      <c r="I12" s="21" t="s">
        <v>7</v>
      </c>
      <c r="J12" s="21" t="s">
        <v>8</v>
      </c>
    </row>
    <row r="13">
      <c r="A13" s="21">
        <f>4386</f>
        <v>4386</v>
      </c>
      <c r="B13" s="21">
        <f>0</f>
        <v>0</v>
      </c>
      <c r="C13" s="21">
        <f>3646</f>
        <v>3646</v>
      </c>
      <c r="D13" s="21">
        <f>68378</f>
        <v>68378</v>
      </c>
      <c r="E13" s="21">
        <f>66.775390625</f>
        <v>66.775390625</v>
      </c>
      <c r="H13" s="21">
        <v>81</v>
      </c>
      <c r="I13" s="21">
        <f>MAX(E2:E885)</f>
        <v>108.814453125</v>
      </c>
      <c r="J13" s="21">
        <v>95</v>
      </c>
    </row>
    <row r="14">
      <c r="A14" s="21">
        <f>4565</f>
        <v>4565</v>
      </c>
      <c r="B14" s="21">
        <f>8</f>
        <v>8</v>
      </c>
      <c r="C14" s="21">
        <f>3778</f>
        <v>3778</v>
      </c>
      <c r="D14" s="21">
        <f>68378</f>
        <v>68378</v>
      </c>
      <c r="E14" s="21">
        <f>66.775390625</f>
        <v>66.775390625</v>
      </c>
    </row>
    <row r="15">
      <c r="A15" s="21">
        <f>4744</f>
        <v>4744</v>
      </c>
      <c r="B15" s="21">
        <f>0</f>
        <v>0</v>
      </c>
      <c r="C15" s="21">
        <f>3917</f>
        <v>3917</v>
      </c>
      <c r="D15" s="21">
        <f>83950</f>
        <v>83950</v>
      </c>
      <c r="E15" s="21">
        <f>81.982421875</f>
        <v>81.982421875</v>
      </c>
    </row>
    <row r="16">
      <c r="A16" s="21">
        <f>4910</f>
        <v>4910</v>
      </c>
      <c r="B16" s="21">
        <f>4</f>
        <v>4</v>
      </c>
      <c r="C16" s="21">
        <f>4023</f>
        <v>4023</v>
      </c>
      <c r="D16" s="21">
        <f>83902</f>
        <v>83902</v>
      </c>
      <c r="E16" s="21">
        <f>81.935546875</f>
        <v>81.935546875</v>
      </c>
    </row>
    <row r="17">
      <c r="A17" s="21">
        <f>5079</f>
        <v>5079</v>
      </c>
      <c r="B17" s="21">
        <f>0</f>
        <v>0</v>
      </c>
      <c r="C17" s="21">
        <f>4156</f>
        <v>4156</v>
      </c>
      <c r="D17" s="21">
        <f>83902</f>
        <v>83902</v>
      </c>
      <c r="E17" s="21">
        <f>81.935546875</f>
        <v>81.935546875</v>
      </c>
    </row>
    <row r="18">
      <c r="A18" s="21">
        <f>5263</f>
        <v>5263</v>
      </c>
      <c r="B18" s="21">
        <f>0</f>
        <v>0</v>
      </c>
      <c r="C18" s="21">
        <f>4265</f>
        <v>4265</v>
      </c>
      <c r="D18" s="21">
        <f>83902</f>
        <v>83902</v>
      </c>
      <c r="E18" s="21">
        <f>81.935546875</f>
        <v>81.935546875</v>
      </c>
    </row>
    <row r="19">
      <c r="A19" s="21">
        <f>5499</f>
        <v>5499</v>
      </c>
      <c r="B19" s="21">
        <f>25</f>
        <v>25</v>
      </c>
      <c r="C19" s="21">
        <f>4373</f>
        <v>4373</v>
      </c>
      <c r="D19" s="21">
        <f>83902</f>
        <v>83902</v>
      </c>
      <c r="E19" s="21">
        <f>81.935546875</f>
        <v>81.935546875</v>
      </c>
    </row>
    <row r="20">
      <c r="A20" s="21">
        <f>5677</f>
        <v>5677</v>
      </c>
      <c r="B20" s="21">
        <f>3</f>
        <v>3</v>
      </c>
      <c r="C20" s="21">
        <f>4485</f>
        <v>4485</v>
      </c>
      <c r="D20" s="21">
        <f>83919</f>
        <v>83919</v>
      </c>
      <c r="E20" s="21">
        <f>81.9521484375</f>
        <v>81.9521484375</v>
      </c>
    </row>
    <row r="21">
      <c r="A21" s="21">
        <f>5848</f>
        <v>5848</v>
      </c>
      <c r="B21" s="21">
        <f>3</f>
        <v>3</v>
      </c>
      <c r="C21" s="21">
        <f>4592</f>
        <v>4592</v>
      </c>
      <c r="D21" s="21">
        <f>83955</f>
        <v>83955</v>
      </c>
      <c r="E21" s="21">
        <f>81.9873046875</f>
        <v>81.9873046875</v>
      </c>
    </row>
    <row r="22">
      <c r="A22" s="21">
        <f>6033</f>
        <v>6033</v>
      </c>
      <c r="B22" s="21">
        <f>3</f>
        <v>3</v>
      </c>
      <c r="C22" s="21">
        <f>4743</f>
        <v>4743</v>
      </c>
      <c r="D22" s="21">
        <f>83967</f>
        <v>83967</v>
      </c>
      <c r="E22" s="21">
        <f>81.9990234375</f>
        <v>81.9990234375</v>
      </c>
    </row>
    <row r="23">
      <c r="A23" s="21">
        <f>6207</f>
        <v>6207</v>
      </c>
      <c r="B23" s="21">
        <f>4</f>
        <v>4</v>
      </c>
      <c r="C23" s="21">
        <f>4871</f>
        <v>4871</v>
      </c>
      <c r="D23" s="21">
        <f>83983</f>
        <v>83983</v>
      </c>
      <c r="E23" s="21">
        <f>82.0146484375</f>
        <v>82.0146484375</v>
      </c>
    </row>
    <row r="24">
      <c r="A24" s="21">
        <f>6383</f>
        <v>6383</v>
      </c>
      <c r="B24" s="21">
        <f>3</f>
        <v>3</v>
      </c>
      <c r="C24" s="21">
        <f>4981</f>
        <v>4981</v>
      </c>
      <c r="D24" s="21">
        <f>83987</f>
        <v>83987</v>
      </c>
      <c r="E24" s="21">
        <f>82.0185546875</f>
        <v>82.0185546875</v>
      </c>
    </row>
    <row r="25">
      <c r="A25" s="21">
        <f>6589</f>
        <v>6589</v>
      </c>
      <c r="B25" s="21">
        <f t="shared" ref="B25:B37" si="0">0</f>
        <v>0</v>
      </c>
      <c r="C25" s="21">
        <f>5085</f>
        <v>5085</v>
      </c>
      <c r="D25" s="21">
        <f>83987</f>
        <v>83987</v>
      </c>
      <c r="E25" s="21">
        <f>82.0185546875</f>
        <v>82.0185546875</v>
      </c>
    </row>
    <row r="26">
      <c r="A26" s="21">
        <f>6756</f>
        <v>6756</v>
      </c>
      <c r="B26" s="21">
        <f t="shared" si="0"/>
        <v>0</v>
      </c>
      <c r="C26" s="21">
        <f>5237</f>
        <v>5237</v>
      </c>
      <c r="D26" s="21">
        <f>83989</f>
        <v>83989</v>
      </c>
      <c r="E26" s="21">
        <f>82.0205078125</f>
        <v>82.0205078125</v>
      </c>
    </row>
    <row r="27">
      <c r="A27" s="21">
        <f>6950</f>
        <v>6950</v>
      </c>
      <c r="B27" s="21">
        <f t="shared" si="0"/>
        <v>0</v>
      </c>
      <c r="C27" s="21">
        <f>5355</f>
        <v>5355</v>
      </c>
      <c r="D27" s="21">
        <f>84016</f>
        <v>84016</v>
      </c>
      <c r="E27" s="21">
        <f>82.046875</f>
        <v>82.046875</v>
      </c>
    </row>
    <row r="28">
      <c r="A28" s="21">
        <f>7136</f>
        <v>7136</v>
      </c>
      <c r="B28" s="21">
        <f t="shared" si="0"/>
        <v>0</v>
      </c>
      <c r="C28" s="21">
        <f>5476</f>
        <v>5476</v>
      </c>
      <c r="D28" s="21">
        <f>84547</f>
        <v>84547</v>
      </c>
      <c r="E28" s="21">
        <f>82.5654296875</f>
        <v>82.5654296875</v>
      </c>
    </row>
    <row r="29">
      <c r="A29" s="21">
        <f>7324</f>
        <v>7324</v>
      </c>
      <c r="B29" s="21">
        <f t="shared" si="0"/>
        <v>0</v>
      </c>
      <c r="C29" s="21">
        <f>5606</f>
        <v>5606</v>
      </c>
      <c r="D29" s="21">
        <f>85207</f>
        <v>85207</v>
      </c>
      <c r="E29" s="21">
        <f>83.2099609375</f>
        <v>83.2099609375</v>
      </c>
    </row>
    <row r="30">
      <c r="A30" s="21">
        <f>7527</f>
        <v>7527</v>
      </c>
      <c r="B30" s="21">
        <f t="shared" si="0"/>
        <v>0</v>
      </c>
      <c r="C30" s="21">
        <f>5716</f>
        <v>5716</v>
      </c>
      <c r="D30" s="21">
        <f>85241</f>
        <v>85241</v>
      </c>
      <c r="E30" s="21">
        <f>83.2431640625</f>
        <v>83.2431640625</v>
      </c>
    </row>
    <row r="31">
      <c r="A31" s="21">
        <f>7697</f>
        <v>7697</v>
      </c>
      <c r="B31" s="21">
        <f t="shared" si="0"/>
        <v>0</v>
      </c>
      <c r="C31" s="21">
        <f>5841</f>
        <v>5841</v>
      </c>
      <c r="D31" s="21">
        <f>85279</f>
        <v>85279</v>
      </c>
      <c r="E31" s="21">
        <f>83.2802734375</f>
        <v>83.2802734375</v>
      </c>
    </row>
    <row r="32">
      <c r="A32" s="21">
        <f>7869</f>
        <v>7869</v>
      </c>
      <c r="B32" s="21">
        <f t="shared" si="0"/>
        <v>0</v>
      </c>
      <c r="C32" s="21">
        <f>5975</f>
        <v>5975</v>
      </c>
      <c r="D32" s="21">
        <f>85305</f>
        <v>85305</v>
      </c>
      <c r="E32" s="21">
        <f>83.3056640625</f>
        <v>83.3056640625</v>
      </c>
    </row>
    <row r="33">
      <c r="A33" s="21">
        <f>8076</f>
        <v>8076</v>
      </c>
      <c r="B33" s="21">
        <f t="shared" si="0"/>
        <v>0</v>
      </c>
      <c r="C33" s="21">
        <f>6119</f>
        <v>6119</v>
      </c>
      <c r="D33" s="21">
        <f>85327</f>
        <v>85327</v>
      </c>
      <c r="E33" s="21">
        <f>83.3271484375</f>
        <v>83.3271484375</v>
      </c>
    </row>
    <row r="34">
      <c r="A34" s="21">
        <f>8265</f>
        <v>8265</v>
      </c>
      <c r="B34" s="21">
        <f t="shared" si="0"/>
        <v>0</v>
      </c>
      <c r="C34" s="21">
        <f>6251</f>
        <v>6251</v>
      </c>
      <c r="D34" s="21">
        <f>85353</f>
        <v>85353</v>
      </c>
      <c r="E34" s="21">
        <f>83.3525390625</f>
        <v>83.3525390625</v>
      </c>
    </row>
    <row r="35">
      <c r="A35" s="21">
        <f>8471</f>
        <v>8471</v>
      </c>
      <c r="B35" s="21">
        <f t="shared" si="0"/>
        <v>0</v>
      </c>
      <c r="C35" s="21">
        <f>6400</f>
        <v>6400</v>
      </c>
      <c r="D35" s="21">
        <f>85390</f>
        <v>85390</v>
      </c>
      <c r="E35" s="21">
        <f>83.388671875</f>
        <v>83.388671875</v>
      </c>
    </row>
    <row r="36">
      <c r="A36" s="21">
        <f>8648</f>
        <v>8648</v>
      </c>
      <c r="B36" s="21">
        <f t="shared" si="0"/>
        <v>0</v>
      </c>
      <c r="C36" s="21">
        <f>6506</f>
        <v>6506</v>
      </c>
      <c r="D36" s="21">
        <f>85407</f>
        <v>85407</v>
      </c>
      <c r="E36" s="21">
        <f>83.4052734375</f>
        <v>83.4052734375</v>
      </c>
    </row>
    <row r="37">
      <c r="A37" s="21">
        <f>8846</f>
        <v>8846</v>
      </c>
      <c r="B37" s="21">
        <f t="shared" si="0"/>
        <v>0</v>
      </c>
      <c r="C37" s="21">
        <f>6630</f>
        <v>6630</v>
      </c>
      <c r="D37" s="21">
        <f>85339</f>
        <v>85339</v>
      </c>
      <c r="E37" s="21">
        <f>83.3388671875</f>
        <v>83.3388671875</v>
      </c>
    </row>
    <row r="38">
      <c r="A38" s="21">
        <f>9117</f>
        <v>9117</v>
      </c>
      <c r="B38" s="21">
        <f>5</f>
        <v>5</v>
      </c>
      <c r="C38" s="21">
        <f>6751</f>
        <v>6751</v>
      </c>
      <c r="D38" s="21">
        <f>85339</f>
        <v>85339</v>
      </c>
      <c r="E38" s="21">
        <f>83.3388671875</f>
        <v>83.3388671875</v>
      </c>
    </row>
    <row r="39">
      <c r="A39" s="21">
        <f>9300</f>
        <v>9300</v>
      </c>
      <c r="B39" s="21">
        <f>28</f>
        <v>28</v>
      </c>
      <c r="C39" s="21">
        <f>6861</f>
        <v>6861</v>
      </c>
      <c r="D39" s="21">
        <f>85339</f>
        <v>85339</v>
      </c>
      <c r="E39" s="21">
        <f>83.3388671875</f>
        <v>83.3388671875</v>
      </c>
    </row>
    <row r="40">
      <c r="A40" s="21">
        <f>9523</f>
        <v>9523</v>
      </c>
      <c r="B40" s="21">
        <f>12</f>
        <v>12</v>
      </c>
      <c r="C40" s="21">
        <f>6971</f>
        <v>6971</v>
      </c>
      <c r="D40" s="21">
        <f>85340</f>
        <v>85340</v>
      </c>
      <c r="E40" s="21">
        <f>83.33984375</f>
        <v>83.33984375</v>
      </c>
    </row>
    <row r="41">
      <c r="A41" s="21">
        <f>9696</f>
        <v>9696</v>
      </c>
      <c r="B41" s="21">
        <f>17</f>
        <v>17</v>
      </c>
      <c r="C41" s="21">
        <f>7082</f>
        <v>7082</v>
      </c>
      <c r="D41" s="21">
        <f>85339</f>
        <v>85339</v>
      </c>
      <c r="E41" s="21">
        <f>83.3388671875</f>
        <v>83.3388671875</v>
      </c>
    </row>
    <row r="42">
      <c r="A42" s="21">
        <f>9895</f>
        <v>9895</v>
      </c>
      <c r="B42" s="21">
        <f>20</f>
        <v>20</v>
      </c>
      <c r="C42" s="21">
        <f>7212</f>
        <v>7212</v>
      </c>
      <c r="D42" s="21">
        <f>85339</f>
        <v>85339</v>
      </c>
      <c r="E42" s="21">
        <f>83.3388671875</f>
        <v>83.3388671875</v>
      </c>
    </row>
    <row r="43">
      <c r="A43" s="21">
        <f>10072</f>
        <v>10072</v>
      </c>
      <c r="B43" s="21">
        <f>11</f>
        <v>11</v>
      </c>
      <c r="C43" s="21">
        <f>7336</f>
        <v>7336</v>
      </c>
      <c r="D43" s="21">
        <f>85340</f>
        <v>85340</v>
      </c>
      <c r="E43" s="21">
        <f>83.33984375</f>
        <v>83.33984375</v>
      </c>
    </row>
    <row r="44">
      <c r="A44" s="21">
        <f>10302</f>
        <v>10302</v>
      </c>
      <c r="B44" s="21">
        <f>2</f>
        <v>2</v>
      </c>
      <c r="C44" s="21">
        <f>7458</f>
        <v>7458</v>
      </c>
      <c r="D44" s="21">
        <f>85339</f>
        <v>85339</v>
      </c>
      <c r="E44" s="21">
        <f>83.3388671875</f>
        <v>83.3388671875</v>
      </c>
    </row>
    <row r="45">
      <c r="A45" s="21">
        <f>10468</f>
        <v>10468</v>
      </c>
      <c r="B45" s="21">
        <f>9</f>
        <v>9</v>
      </c>
      <c r="C45" s="21">
        <f>7596</f>
        <v>7596</v>
      </c>
      <c r="D45" s="21">
        <f>85339</f>
        <v>85339</v>
      </c>
      <c r="E45" s="21">
        <f>83.3388671875</f>
        <v>83.3388671875</v>
      </c>
    </row>
    <row r="46">
      <c r="A46" s="21">
        <f>10700</f>
        <v>10700</v>
      </c>
      <c r="B46" s="21">
        <f>16</f>
        <v>16</v>
      </c>
      <c r="C46" s="21">
        <f>7732</f>
        <v>7732</v>
      </c>
      <c r="D46" s="21">
        <f>85339</f>
        <v>85339</v>
      </c>
      <c r="E46" s="21">
        <f>83.3388671875</f>
        <v>83.3388671875</v>
      </c>
    </row>
    <row r="47">
      <c r="A47" s="21">
        <f>10929</f>
        <v>10929</v>
      </c>
      <c r="B47" s="21">
        <f>0</f>
        <v>0</v>
      </c>
      <c r="C47" s="21">
        <f>7862</f>
        <v>7862</v>
      </c>
      <c r="D47" s="21">
        <f>85339</f>
        <v>85339</v>
      </c>
      <c r="E47" s="21">
        <f>83.3388671875</f>
        <v>83.3388671875</v>
      </c>
    </row>
    <row r="48">
      <c r="A48" s="21">
        <f>11159</f>
        <v>11159</v>
      </c>
      <c r="B48" s="21">
        <f>10</f>
        <v>10</v>
      </c>
      <c r="C48" s="21">
        <f>7972</f>
        <v>7972</v>
      </c>
      <c r="D48" s="21">
        <f>85339</f>
        <v>85339</v>
      </c>
      <c r="E48" s="21">
        <f>83.3388671875</f>
        <v>83.3388671875</v>
      </c>
    </row>
    <row r="49">
      <c r="A49" s="21">
        <f>11354</f>
        <v>11354</v>
      </c>
      <c r="B49" s="21">
        <f t="shared" ref="B49:B61" si="1">0</f>
        <v>0</v>
      </c>
      <c r="C49" s="21">
        <f>8099</f>
        <v>8099</v>
      </c>
      <c r="D49" s="21">
        <f>85340</f>
        <v>85340</v>
      </c>
      <c r="E49" s="21">
        <f>83.33984375</f>
        <v>83.33984375</v>
      </c>
    </row>
    <row r="50">
      <c r="A50" s="21">
        <f>11541</f>
        <v>11541</v>
      </c>
      <c r="B50" s="21">
        <f t="shared" si="1"/>
        <v>0</v>
      </c>
      <c r="C50" s="21">
        <f>8215</f>
        <v>8215</v>
      </c>
      <c r="D50" s="21">
        <f>85339</f>
        <v>85339</v>
      </c>
      <c r="E50" s="21">
        <f>83.3388671875</f>
        <v>83.3388671875</v>
      </c>
    </row>
    <row r="51">
      <c r="A51" s="21">
        <f>11733</f>
        <v>11733</v>
      </c>
      <c r="B51" s="21">
        <f t="shared" si="1"/>
        <v>0</v>
      </c>
      <c r="C51" s="21">
        <f>8353</f>
        <v>8353</v>
      </c>
      <c r="D51" s="21">
        <f>85339</f>
        <v>85339</v>
      </c>
      <c r="E51" s="21">
        <f>83.3388671875</f>
        <v>83.3388671875</v>
      </c>
    </row>
    <row r="52">
      <c r="A52" s="21">
        <f>11907</f>
        <v>11907</v>
      </c>
      <c r="B52" s="21">
        <f t="shared" si="1"/>
        <v>0</v>
      </c>
      <c r="C52" s="21">
        <f>8485</f>
        <v>8485</v>
      </c>
      <c r="D52" s="21">
        <f>85340</f>
        <v>85340</v>
      </c>
      <c r="E52" s="21">
        <f>83.33984375</f>
        <v>83.33984375</v>
      </c>
    </row>
    <row r="53">
      <c r="A53" s="21">
        <f>12094</f>
        <v>12094</v>
      </c>
      <c r="B53" s="21">
        <f t="shared" si="1"/>
        <v>0</v>
      </c>
      <c r="C53" s="21">
        <f>8608</f>
        <v>8608</v>
      </c>
      <c r="D53" s="21">
        <f>85339</f>
        <v>85339</v>
      </c>
      <c r="E53" s="21">
        <f>83.3388671875</f>
        <v>83.3388671875</v>
      </c>
    </row>
    <row r="54">
      <c r="A54" s="21">
        <f>12281</f>
        <v>12281</v>
      </c>
      <c r="B54" s="21">
        <f t="shared" si="1"/>
        <v>0</v>
      </c>
      <c r="C54" s="21">
        <f>8752</f>
        <v>8752</v>
      </c>
      <c r="D54" s="21">
        <f>85339</f>
        <v>85339</v>
      </c>
      <c r="E54" s="21">
        <f>83.3388671875</f>
        <v>83.3388671875</v>
      </c>
    </row>
    <row r="55">
      <c r="A55" s="21">
        <f>12447</f>
        <v>12447</v>
      </c>
      <c r="B55" s="21">
        <f t="shared" si="1"/>
        <v>0</v>
      </c>
      <c r="C55" s="21">
        <f>8908</f>
        <v>8908</v>
      </c>
      <c r="D55" s="21">
        <f>85339</f>
        <v>85339</v>
      </c>
      <c r="E55" s="21">
        <f>83.3388671875</f>
        <v>83.3388671875</v>
      </c>
    </row>
    <row r="56">
      <c r="A56" s="21">
        <f>12639</f>
        <v>12639</v>
      </c>
      <c r="B56" s="21">
        <f t="shared" si="1"/>
        <v>0</v>
      </c>
      <c r="C56" s="21">
        <f>9047</f>
        <v>9047</v>
      </c>
      <c r="D56" s="21">
        <f>85339</f>
        <v>85339</v>
      </c>
      <c r="E56" s="21">
        <f>83.3388671875</f>
        <v>83.3388671875</v>
      </c>
    </row>
    <row r="57">
      <c r="A57" s="21">
        <f>12833</f>
        <v>12833</v>
      </c>
      <c r="B57" s="21">
        <f t="shared" si="1"/>
        <v>0</v>
      </c>
      <c r="C57" s="21">
        <f>9228</f>
        <v>9228</v>
      </c>
      <c r="D57" s="21">
        <f>85683</f>
        <v>85683</v>
      </c>
      <c r="E57" s="21">
        <f>83.6748046875</f>
        <v>83.6748046875</v>
      </c>
    </row>
    <row r="58">
      <c r="A58" s="21">
        <f>13017</f>
        <v>13017</v>
      </c>
      <c r="B58" s="21">
        <f t="shared" si="1"/>
        <v>0</v>
      </c>
      <c r="C58" s="21">
        <f>9372</f>
        <v>9372</v>
      </c>
      <c r="D58" s="21">
        <f>87351</f>
        <v>87351</v>
      </c>
      <c r="E58" s="21">
        <f>85.3037109375</f>
        <v>85.3037109375</v>
      </c>
    </row>
    <row r="59">
      <c r="A59" s="21">
        <f>13199</f>
        <v>13199</v>
      </c>
      <c r="B59" s="21">
        <f t="shared" si="1"/>
        <v>0</v>
      </c>
      <c r="C59" s="21">
        <f>9483</f>
        <v>9483</v>
      </c>
      <c r="D59" s="21">
        <f>87772</f>
        <v>87772</v>
      </c>
      <c r="E59" s="21">
        <f>85.71484375</f>
        <v>85.71484375</v>
      </c>
    </row>
    <row r="60">
      <c r="A60" s="21">
        <f>13372</f>
        <v>13372</v>
      </c>
      <c r="B60" s="21">
        <f t="shared" si="1"/>
        <v>0</v>
      </c>
      <c r="C60" s="21">
        <f>9613</f>
        <v>9613</v>
      </c>
      <c r="D60" s="21">
        <f>88044</f>
        <v>88044</v>
      </c>
      <c r="E60" s="21">
        <f>85.98046875</f>
        <v>85.98046875</v>
      </c>
    </row>
    <row r="61">
      <c r="A61" s="21">
        <f>13540</f>
        <v>13540</v>
      </c>
      <c r="B61" s="21">
        <f t="shared" si="1"/>
        <v>0</v>
      </c>
      <c r="C61" s="21">
        <f>9729</f>
        <v>9729</v>
      </c>
      <c r="D61" s="21">
        <f>88590</f>
        <v>88590</v>
      </c>
      <c r="E61" s="21">
        <f>86.513671875</f>
        <v>86.513671875</v>
      </c>
    </row>
    <row r="62">
      <c r="A62" s="21">
        <f>13720</f>
        <v>13720</v>
      </c>
      <c r="B62" s="21">
        <f>7</f>
        <v>7</v>
      </c>
      <c r="C62" s="21">
        <f>9866</f>
        <v>9866</v>
      </c>
      <c r="D62" s="21">
        <f>89399</f>
        <v>89399</v>
      </c>
      <c r="E62" s="21">
        <f>87.3037109375</f>
        <v>87.3037109375</v>
      </c>
    </row>
    <row r="63">
      <c r="A63" s="21">
        <f>13889</f>
        <v>13889</v>
      </c>
      <c r="B63" s="21">
        <f t="shared" ref="B63:B73" si="2">0</f>
        <v>0</v>
      </c>
      <c r="C63" s="21">
        <f>9974</f>
        <v>9974</v>
      </c>
      <c r="D63" s="21">
        <f>90059</f>
        <v>90059</v>
      </c>
      <c r="E63" s="21">
        <f>87.9482421875</f>
        <v>87.9482421875</v>
      </c>
    </row>
    <row r="64">
      <c r="A64" s="21">
        <f>14072</f>
        <v>14072</v>
      </c>
      <c r="B64" s="21">
        <f t="shared" si="2"/>
        <v>0</v>
      </c>
      <c r="C64" s="21">
        <f>10087</f>
        <v>10087</v>
      </c>
      <c r="D64" s="21">
        <f>75925</f>
        <v>75925</v>
      </c>
      <c r="E64" s="21">
        <f>74.1455078125</f>
        <v>74.1455078125</v>
      </c>
    </row>
    <row r="65">
      <c r="A65" s="21">
        <f>14235</f>
        <v>14235</v>
      </c>
      <c r="B65" s="21">
        <f t="shared" si="2"/>
        <v>0</v>
      </c>
      <c r="C65" s="21">
        <f>10203</f>
        <v>10203</v>
      </c>
      <c r="D65" s="21">
        <f>76281</f>
        <v>76281</v>
      </c>
      <c r="E65" s="21">
        <f>74.4931640625</f>
        <v>74.4931640625</v>
      </c>
    </row>
    <row r="66">
      <c r="A66" s="21">
        <f>14407</f>
        <v>14407</v>
      </c>
      <c r="B66" s="21">
        <f t="shared" si="2"/>
        <v>0</v>
      </c>
      <c r="C66" s="21">
        <f>10407</f>
        <v>10407</v>
      </c>
      <c r="D66" s="21">
        <f>92395</f>
        <v>92395</v>
      </c>
      <c r="E66" s="21">
        <f>90.2294921875</f>
        <v>90.2294921875</v>
      </c>
    </row>
    <row r="67">
      <c r="A67" s="21">
        <f>14590</f>
        <v>14590</v>
      </c>
      <c r="B67" s="21">
        <f t="shared" si="2"/>
        <v>0</v>
      </c>
      <c r="C67" s="21">
        <f>10595</f>
        <v>10595</v>
      </c>
      <c r="D67" s="21">
        <f>93312</f>
        <v>93312</v>
      </c>
      <c r="E67" s="21">
        <f>91.125</f>
        <v>91.125</v>
      </c>
    </row>
    <row r="68">
      <c r="A68" s="21">
        <f>14763</f>
        <v>14763</v>
      </c>
      <c r="B68" s="21">
        <f t="shared" si="2"/>
        <v>0</v>
      </c>
      <c r="C68" s="21">
        <f>10723</f>
        <v>10723</v>
      </c>
      <c r="D68" s="21">
        <f>94148</f>
        <v>94148</v>
      </c>
      <c r="E68" s="21">
        <f>91.94140625</f>
        <v>91.94140625</v>
      </c>
    </row>
    <row r="69">
      <c r="A69" s="21">
        <f>14958</f>
        <v>14958</v>
      </c>
      <c r="B69" s="21">
        <f t="shared" si="2"/>
        <v>0</v>
      </c>
      <c r="C69" s="21">
        <f>10864</f>
        <v>10864</v>
      </c>
      <c r="D69" s="21">
        <f>94367</f>
        <v>94367</v>
      </c>
      <c r="E69" s="21">
        <f>92.1552734375</f>
        <v>92.1552734375</v>
      </c>
    </row>
    <row r="70">
      <c r="A70" s="21">
        <f>15127</f>
        <v>15127</v>
      </c>
      <c r="B70" s="21">
        <f t="shared" si="2"/>
        <v>0</v>
      </c>
      <c r="C70" s="21">
        <f>11026</f>
        <v>11026</v>
      </c>
      <c r="D70" s="21">
        <f>94368</f>
        <v>94368</v>
      </c>
      <c r="E70" s="21">
        <f>92.15625</f>
        <v>92.15625</v>
      </c>
    </row>
    <row r="71">
      <c r="A71" s="21">
        <f>15298</f>
        <v>15298</v>
      </c>
      <c r="B71" s="21">
        <f t="shared" si="2"/>
        <v>0</v>
      </c>
      <c r="C71" s="21">
        <f>11179</f>
        <v>11179</v>
      </c>
      <c r="D71" s="21">
        <f>94573</f>
        <v>94573</v>
      </c>
      <c r="E71" s="21">
        <f>92.3564453125</f>
        <v>92.3564453125</v>
      </c>
    </row>
    <row r="72">
      <c r="A72" s="21">
        <f>15467</f>
        <v>15467</v>
      </c>
      <c r="B72" s="21">
        <f t="shared" si="2"/>
        <v>0</v>
      </c>
      <c r="C72" s="21">
        <f>11329</f>
        <v>11329</v>
      </c>
      <c r="D72" s="21">
        <f>79222</f>
        <v>79222</v>
      </c>
      <c r="E72" s="21">
        <f>77.365234375</f>
        <v>77.365234375</v>
      </c>
    </row>
    <row r="73">
      <c r="A73" s="21">
        <f>15668</f>
        <v>15668</v>
      </c>
      <c r="B73" s="21">
        <f t="shared" si="2"/>
        <v>0</v>
      </c>
      <c r="C73" s="21">
        <f>11442</f>
        <v>11442</v>
      </c>
      <c r="D73" s="21">
        <f>80675</f>
        <v>80675</v>
      </c>
      <c r="E73" s="21">
        <f>78.7841796875</f>
        <v>78.7841796875</v>
      </c>
    </row>
    <row r="74">
      <c r="A74" s="21">
        <f>15878</f>
        <v>15878</v>
      </c>
      <c r="B74" s="21">
        <f>12</f>
        <v>12</v>
      </c>
      <c r="C74" s="21">
        <f>11582</f>
        <v>11582</v>
      </c>
      <c r="D74" s="21">
        <f>80675</f>
        <v>80675</v>
      </c>
      <c r="E74" s="21">
        <f>78.7841796875</f>
        <v>78.7841796875</v>
      </c>
    </row>
    <row r="75">
      <c r="A75" s="21">
        <f>16052</f>
        <v>16052</v>
      </c>
      <c r="B75" s="21">
        <f>0</f>
        <v>0</v>
      </c>
      <c r="C75" s="21">
        <f>11691</f>
        <v>11691</v>
      </c>
      <c r="D75" s="21">
        <f>96267</f>
        <v>96267</v>
      </c>
      <c r="E75" s="21">
        <f>94.0107421875</f>
        <v>94.0107421875</v>
      </c>
    </row>
    <row r="76">
      <c r="A76" s="21">
        <f>16229</f>
        <v>16229</v>
      </c>
      <c r="B76" s="21">
        <f>6</f>
        <v>6</v>
      </c>
      <c r="C76" s="21">
        <f>11804</f>
        <v>11804</v>
      </c>
      <c r="D76" s="21">
        <f t="shared" ref="D76:D90" si="3">96565</f>
        <v>96565</v>
      </c>
      <c r="E76" s="21">
        <f t="shared" ref="E76:E90" si="4">94.3017578125</f>
        <v>94.3017578125</v>
      </c>
    </row>
    <row r="77">
      <c r="A77" s="21">
        <f>16410</f>
        <v>16410</v>
      </c>
      <c r="B77" s="21">
        <f>6</f>
        <v>6</v>
      </c>
      <c r="C77" s="21">
        <f>11943</f>
        <v>11943</v>
      </c>
      <c r="D77" s="21">
        <f t="shared" si="3"/>
        <v>96565</v>
      </c>
      <c r="E77" s="21">
        <f t="shared" si="4"/>
        <v>94.3017578125</v>
      </c>
    </row>
    <row r="78">
      <c r="A78" s="21">
        <f>16616</f>
        <v>16616</v>
      </c>
      <c r="B78" s="21">
        <f>5</f>
        <v>5</v>
      </c>
      <c r="C78" s="21">
        <f>12058</f>
        <v>12058</v>
      </c>
      <c r="D78" s="21">
        <f t="shared" si="3"/>
        <v>96565</v>
      </c>
      <c r="E78" s="21">
        <f t="shared" si="4"/>
        <v>94.3017578125</v>
      </c>
    </row>
    <row r="79">
      <c r="A79" s="21">
        <f>16835</f>
        <v>16835</v>
      </c>
      <c r="B79" s="21">
        <f>5</f>
        <v>5</v>
      </c>
      <c r="C79" s="21">
        <f>12200</f>
        <v>12200</v>
      </c>
      <c r="D79" s="21">
        <f t="shared" si="3"/>
        <v>96565</v>
      </c>
      <c r="E79" s="21">
        <f t="shared" si="4"/>
        <v>94.3017578125</v>
      </c>
    </row>
    <row r="80">
      <c r="A80" s="21">
        <f>17033</f>
        <v>17033</v>
      </c>
      <c r="B80" s="21">
        <f>6</f>
        <v>6</v>
      </c>
      <c r="C80" s="21">
        <f>12324</f>
        <v>12324</v>
      </c>
      <c r="D80" s="21">
        <f t="shared" si="3"/>
        <v>96565</v>
      </c>
      <c r="E80" s="21">
        <f t="shared" si="4"/>
        <v>94.3017578125</v>
      </c>
    </row>
    <row r="81">
      <c r="A81" s="21">
        <f>17228</f>
        <v>17228</v>
      </c>
      <c r="B81" s="21">
        <f>6</f>
        <v>6</v>
      </c>
      <c r="C81" s="21">
        <f>12426</f>
        <v>12426</v>
      </c>
      <c r="D81" s="21">
        <f t="shared" si="3"/>
        <v>96565</v>
      </c>
      <c r="E81" s="21">
        <f t="shared" si="4"/>
        <v>94.3017578125</v>
      </c>
    </row>
    <row r="82">
      <c r="A82" s="21">
        <f>17430</f>
        <v>17430</v>
      </c>
      <c r="B82" s="21">
        <f>0</f>
        <v>0</v>
      </c>
      <c r="C82" s="21">
        <f>12582</f>
        <v>12582</v>
      </c>
      <c r="D82" s="21">
        <f t="shared" si="3"/>
        <v>96565</v>
      </c>
      <c r="E82" s="21">
        <f t="shared" si="4"/>
        <v>94.3017578125</v>
      </c>
    </row>
    <row r="83">
      <c r="A83" s="21">
        <f>17604</f>
        <v>17604</v>
      </c>
      <c r="B83" s="21">
        <f>0</f>
        <v>0</v>
      </c>
      <c r="C83" s="21">
        <f>12719</f>
        <v>12719</v>
      </c>
      <c r="D83" s="21">
        <f t="shared" si="3"/>
        <v>96565</v>
      </c>
      <c r="E83" s="21">
        <f t="shared" si="4"/>
        <v>94.3017578125</v>
      </c>
    </row>
    <row r="84">
      <c r="A84" s="21">
        <f>17790</f>
        <v>17790</v>
      </c>
      <c r="B84" s="21">
        <f>0</f>
        <v>0</v>
      </c>
      <c r="C84" s="21">
        <f>12840</f>
        <v>12840</v>
      </c>
      <c r="D84" s="21">
        <f t="shared" si="3"/>
        <v>96565</v>
      </c>
      <c r="E84" s="21">
        <f t="shared" si="4"/>
        <v>94.3017578125</v>
      </c>
    </row>
    <row r="85">
      <c r="A85" s="21">
        <f>17975</f>
        <v>17975</v>
      </c>
      <c r="B85" s="21">
        <f>0</f>
        <v>0</v>
      </c>
      <c r="C85" s="21">
        <f>12965</f>
        <v>12965</v>
      </c>
      <c r="D85" s="21">
        <f t="shared" si="3"/>
        <v>96565</v>
      </c>
      <c r="E85" s="21">
        <f t="shared" si="4"/>
        <v>94.3017578125</v>
      </c>
    </row>
    <row r="86">
      <c r="A86" s="21">
        <f>18170</f>
        <v>18170</v>
      </c>
      <c r="B86" s="21">
        <f>0</f>
        <v>0</v>
      </c>
      <c r="C86" s="21">
        <f>13082</f>
        <v>13082</v>
      </c>
      <c r="D86" s="21">
        <f t="shared" si="3"/>
        <v>96565</v>
      </c>
      <c r="E86" s="21">
        <f t="shared" si="4"/>
        <v>94.3017578125</v>
      </c>
    </row>
    <row r="87">
      <c r="A87" s="21">
        <f>18378</f>
        <v>18378</v>
      </c>
      <c r="B87" s="21">
        <f>0</f>
        <v>0</v>
      </c>
      <c r="C87" s="21">
        <f>13216</f>
        <v>13216</v>
      </c>
      <c r="D87" s="21">
        <f t="shared" si="3"/>
        <v>96565</v>
      </c>
      <c r="E87" s="21">
        <f t="shared" si="4"/>
        <v>94.3017578125</v>
      </c>
    </row>
    <row r="88">
      <c r="A88" s="21">
        <f>18545</f>
        <v>18545</v>
      </c>
      <c r="B88" s="21">
        <f>4</f>
        <v>4</v>
      </c>
      <c r="C88" s="21">
        <f>13335</f>
        <v>13335</v>
      </c>
      <c r="D88" s="21">
        <f t="shared" si="3"/>
        <v>96565</v>
      </c>
      <c r="E88" s="21">
        <f t="shared" si="4"/>
        <v>94.3017578125</v>
      </c>
    </row>
    <row r="89">
      <c r="A89" s="21">
        <f>18747</f>
        <v>18747</v>
      </c>
      <c r="B89" s="21">
        <f>3</f>
        <v>3</v>
      </c>
      <c r="C89" s="21">
        <f>13451</f>
        <v>13451</v>
      </c>
      <c r="D89" s="21">
        <f t="shared" si="3"/>
        <v>96565</v>
      </c>
      <c r="E89" s="21">
        <f t="shared" si="4"/>
        <v>94.3017578125</v>
      </c>
    </row>
    <row r="90">
      <c r="A90" s="21">
        <f>18923</f>
        <v>18923</v>
      </c>
      <c r="B90" s="21">
        <f>3</f>
        <v>3</v>
      </c>
      <c r="C90" s="21">
        <f>13588</f>
        <v>13588</v>
      </c>
      <c r="D90" s="21">
        <f t="shared" si="3"/>
        <v>96565</v>
      </c>
      <c r="E90" s="21">
        <f t="shared" si="4"/>
        <v>94.3017578125</v>
      </c>
    </row>
    <row r="91">
      <c r="A91" s="21">
        <f>19127</f>
        <v>19127</v>
      </c>
      <c r="B91" s="21">
        <f>3</f>
        <v>3</v>
      </c>
      <c r="C91" s="21">
        <f>13700</f>
        <v>13700</v>
      </c>
      <c r="D91" s="21">
        <f>96584</f>
        <v>96584</v>
      </c>
      <c r="E91" s="21">
        <f>94.3203125</f>
        <v>94.3203125</v>
      </c>
    </row>
    <row r="92">
      <c r="A92" s="21">
        <f>19344</f>
        <v>19344</v>
      </c>
      <c r="B92" s="21">
        <f>2</f>
        <v>2</v>
      </c>
      <c r="C92" s="21">
        <f>13832</f>
        <v>13832</v>
      </c>
      <c r="D92" s="21">
        <f t="shared" ref="D92:D108" si="5">96773</f>
        <v>96773</v>
      </c>
      <c r="E92" s="21">
        <f t="shared" ref="E92:E108" si="6">94.5048828125</f>
        <v>94.5048828125</v>
      </c>
    </row>
    <row r="93">
      <c r="A93" s="21">
        <f>19508</f>
        <v>19508</v>
      </c>
      <c r="B93" s="21">
        <f>0</f>
        <v>0</v>
      </c>
      <c r="C93" s="21">
        <f>13949</f>
        <v>13949</v>
      </c>
      <c r="D93" s="21">
        <f t="shared" si="5"/>
        <v>96773</v>
      </c>
      <c r="E93" s="21">
        <f t="shared" si="6"/>
        <v>94.5048828125</v>
      </c>
    </row>
    <row r="94">
      <c r="A94" s="21">
        <f>19702</f>
        <v>19702</v>
      </c>
      <c r="B94" s="21">
        <f>0</f>
        <v>0</v>
      </c>
      <c r="C94" s="21">
        <f>14061</f>
        <v>14061</v>
      </c>
      <c r="D94" s="21">
        <f t="shared" si="5"/>
        <v>96773</v>
      </c>
      <c r="E94" s="21">
        <f t="shared" si="6"/>
        <v>94.5048828125</v>
      </c>
    </row>
    <row r="95">
      <c r="A95" s="21">
        <f>19892</f>
        <v>19892</v>
      </c>
      <c r="B95" s="21">
        <f>0</f>
        <v>0</v>
      </c>
      <c r="C95" s="21">
        <f>14174</f>
        <v>14174</v>
      </c>
      <c r="D95" s="21">
        <f t="shared" si="5"/>
        <v>96773</v>
      </c>
      <c r="E95" s="21">
        <f t="shared" si="6"/>
        <v>94.5048828125</v>
      </c>
    </row>
    <row r="96">
      <c r="A96" s="21">
        <f>20089</f>
        <v>20089</v>
      </c>
      <c r="B96" s="21">
        <f>3</f>
        <v>3</v>
      </c>
      <c r="C96" s="21">
        <f>14311</f>
        <v>14311</v>
      </c>
      <c r="D96" s="21">
        <f t="shared" si="5"/>
        <v>96773</v>
      </c>
      <c r="E96" s="21">
        <f t="shared" si="6"/>
        <v>94.5048828125</v>
      </c>
    </row>
    <row r="97">
      <c r="A97" s="21">
        <f>20274</f>
        <v>20274</v>
      </c>
      <c r="B97" s="21">
        <f>0</f>
        <v>0</v>
      </c>
      <c r="C97" s="21">
        <f>14430</f>
        <v>14430</v>
      </c>
      <c r="D97" s="21">
        <f t="shared" si="5"/>
        <v>96773</v>
      </c>
      <c r="E97" s="21">
        <f t="shared" si="6"/>
        <v>94.5048828125</v>
      </c>
    </row>
    <row r="98">
      <c r="A98" s="21">
        <f>20458</f>
        <v>20458</v>
      </c>
      <c r="B98" s="21">
        <f>0</f>
        <v>0</v>
      </c>
      <c r="C98" s="21">
        <f>14547</f>
        <v>14547</v>
      </c>
      <c r="D98" s="21">
        <f t="shared" si="5"/>
        <v>96773</v>
      </c>
      <c r="E98" s="21">
        <f t="shared" si="6"/>
        <v>94.5048828125</v>
      </c>
    </row>
    <row r="99">
      <c r="A99" s="21">
        <f>20659</f>
        <v>20659</v>
      </c>
      <c r="B99" s="21">
        <f>0</f>
        <v>0</v>
      </c>
      <c r="C99" s="21">
        <f>14670</f>
        <v>14670</v>
      </c>
      <c r="D99" s="21">
        <f t="shared" si="5"/>
        <v>96773</v>
      </c>
      <c r="E99" s="21">
        <f t="shared" si="6"/>
        <v>94.5048828125</v>
      </c>
    </row>
    <row r="100">
      <c r="A100" s="21">
        <f>20828</f>
        <v>20828</v>
      </c>
      <c r="B100" s="21">
        <f>0</f>
        <v>0</v>
      </c>
      <c r="C100" s="21">
        <f>14791</f>
        <v>14791</v>
      </c>
      <c r="D100" s="21">
        <f t="shared" si="5"/>
        <v>96773</v>
      </c>
      <c r="E100" s="21">
        <f t="shared" si="6"/>
        <v>94.5048828125</v>
      </c>
    </row>
    <row r="101">
      <c r="A101" s="21">
        <f>21037</f>
        <v>21037</v>
      </c>
      <c r="B101" s="21">
        <f>3</f>
        <v>3</v>
      </c>
      <c r="C101" s="21">
        <f>14902</f>
        <v>14902</v>
      </c>
      <c r="D101" s="21">
        <f t="shared" si="5"/>
        <v>96773</v>
      </c>
      <c r="E101" s="21">
        <f t="shared" si="6"/>
        <v>94.5048828125</v>
      </c>
    </row>
    <row r="102">
      <c r="A102" s="21">
        <f>21262</f>
        <v>21262</v>
      </c>
      <c r="B102" s="21">
        <f>0</f>
        <v>0</v>
      </c>
      <c r="C102" s="21">
        <f>15023</f>
        <v>15023</v>
      </c>
      <c r="D102" s="21">
        <f t="shared" si="5"/>
        <v>96773</v>
      </c>
      <c r="E102" s="21">
        <f t="shared" si="6"/>
        <v>94.5048828125</v>
      </c>
    </row>
    <row r="103">
      <c r="A103" s="21">
        <f>21448</f>
        <v>21448</v>
      </c>
      <c r="B103" s="21">
        <f>9</f>
        <v>9</v>
      </c>
      <c r="C103" s="21">
        <f>15136</f>
        <v>15136</v>
      </c>
      <c r="D103" s="21">
        <f t="shared" si="5"/>
        <v>96773</v>
      </c>
      <c r="E103" s="21">
        <f t="shared" si="6"/>
        <v>94.5048828125</v>
      </c>
    </row>
    <row r="104">
      <c r="A104" s="21">
        <f>21630</f>
        <v>21630</v>
      </c>
      <c r="B104" s="21">
        <f>0</f>
        <v>0</v>
      </c>
      <c r="C104" s="21">
        <f>15249</f>
        <v>15249</v>
      </c>
      <c r="D104" s="21">
        <f t="shared" si="5"/>
        <v>96773</v>
      </c>
      <c r="E104" s="21">
        <f t="shared" si="6"/>
        <v>94.5048828125</v>
      </c>
    </row>
    <row r="105">
      <c r="A105" s="21">
        <f>21803</f>
        <v>21803</v>
      </c>
      <c r="B105" s="21">
        <f>0</f>
        <v>0</v>
      </c>
      <c r="C105" s="21">
        <f>15387</f>
        <v>15387</v>
      </c>
      <c r="D105" s="21">
        <f t="shared" si="5"/>
        <v>96773</v>
      </c>
      <c r="E105" s="21">
        <f t="shared" si="6"/>
        <v>94.5048828125</v>
      </c>
    </row>
    <row r="106">
      <c r="A106" s="21">
        <f>21971</f>
        <v>21971</v>
      </c>
      <c r="B106" s="21">
        <f>0</f>
        <v>0</v>
      </c>
      <c r="C106" s="21">
        <f>15522</f>
        <v>15522</v>
      </c>
      <c r="D106" s="21">
        <f t="shared" si="5"/>
        <v>96773</v>
      </c>
      <c r="E106" s="21">
        <f t="shared" si="6"/>
        <v>94.5048828125</v>
      </c>
    </row>
    <row r="107">
      <c r="A107" s="21">
        <f>22161</f>
        <v>22161</v>
      </c>
      <c r="B107" s="21">
        <f>0</f>
        <v>0</v>
      </c>
      <c r="C107" s="21">
        <f>15635</f>
        <v>15635</v>
      </c>
      <c r="D107" s="21">
        <f t="shared" si="5"/>
        <v>96773</v>
      </c>
      <c r="E107" s="21">
        <f t="shared" si="6"/>
        <v>94.5048828125</v>
      </c>
    </row>
    <row r="108">
      <c r="A108" s="21">
        <f>22346</f>
        <v>22346</v>
      </c>
      <c r="B108" s="21">
        <f>0</f>
        <v>0</v>
      </c>
      <c r="C108" s="21">
        <f>15753</f>
        <v>15753</v>
      </c>
      <c r="D108" s="21">
        <f t="shared" si="5"/>
        <v>96773</v>
      </c>
      <c r="E108" s="21">
        <f t="shared" si="6"/>
        <v>94.5048828125</v>
      </c>
    </row>
    <row r="109">
      <c r="A109" s="21">
        <f>22515</f>
        <v>22515</v>
      </c>
      <c r="B109" s="21">
        <f>0</f>
        <v>0</v>
      </c>
      <c r="C109" s="21">
        <f>15892</f>
        <v>15892</v>
      </c>
      <c r="D109" s="21">
        <f>81241</f>
        <v>81241</v>
      </c>
      <c r="E109" s="21">
        <f>79.3369140625</f>
        <v>79.3369140625</v>
      </c>
    </row>
    <row r="110">
      <c r="A110" s="21">
        <f>22707</f>
        <v>22707</v>
      </c>
      <c r="B110" s="21">
        <f>3</f>
        <v>3</v>
      </c>
      <c r="C110" s="21">
        <f>15998</f>
        <v>15998</v>
      </c>
      <c r="D110" s="21">
        <f>81449</f>
        <v>81449</v>
      </c>
      <c r="E110" s="21">
        <f>79.5400390625</f>
        <v>79.5400390625</v>
      </c>
    </row>
    <row r="111">
      <c r="A111" s="21">
        <f>22912</f>
        <v>22912</v>
      </c>
      <c r="B111" s="21">
        <f>2</f>
        <v>2</v>
      </c>
      <c r="C111" s="21">
        <f>16161</f>
        <v>16161</v>
      </c>
      <c r="D111" s="21">
        <f>97037</f>
        <v>97037</v>
      </c>
      <c r="E111" s="21">
        <f>94.7626953125</f>
        <v>94.7626953125</v>
      </c>
    </row>
    <row r="112">
      <c r="A112" s="21">
        <f>23104</f>
        <v>23104</v>
      </c>
      <c r="B112" s="21">
        <f t="shared" ref="B112:B120" si="7">0</f>
        <v>0</v>
      </c>
      <c r="C112" s="21">
        <f>16272</f>
        <v>16272</v>
      </c>
      <c r="D112" s="21">
        <f>97193</f>
        <v>97193</v>
      </c>
      <c r="E112" s="21">
        <f>94.9150390625</f>
        <v>94.9150390625</v>
      </c>
    </row>
    <row r="113">
      <c r="A113" s="21">
        <f>23298</f>
        <v>23298</v>
      </c>
      <c r="B113" s="21">
        <f t="shared" si="7"/>
        <v>0</v>
      </c>
      <c r="C113" s="21">
        <f>16427</f>
        <v>16427</v>
      </c>
      <c r="D113" s="21">
        <f>95552</f>
        <v>95552</v>
      </c>
      <c r="E113" s="21">
        <f>93.3125</f>
        <v>93.3125</v>
      </c>
    </row>
    <row r="114">
      <c r="A114" s="21">
        <f>23486</f>
        <v>23486</v>
      </c>
      <c r="B114" s="21">
        <f t="shared" si="7"/>
        <v>0</v>
      </c>
      <c r="C114" s="21">
        <f>16559</f>
        <v>16559</v>
      </c>
      <c r="D114" s="21">
        <f>95794</f>
        <v>95794</v>
      </c>
      <c r="E114" s="21">
        <f>93.548828125</f>
        <v>93.548828125</v>
      </c>
    </row>
    <row r="115">
      <c r="A115" s="21">
        <f>23663</f>
        <v>23663</v>
      </c>
      <c r="B115" s="21">
        <f t="shared" si="7"/>
        <v>0</v>
      </c>
      <c r="C115" s="21">
        <f>16686</f>
        <v>16686</v>
      </c>
      <c r="D115" s="21">
        <f>95862</f>
        <v>95862</v>
      </c>
      <c r="E115" s="21">
        <f>93.615234375</f>
        <v>93.615234375</v>
      </c>
    </row>
    <row r="116">
      <c r="A116" s="21">
        <f>23846</f>
        <v>23846</v>
      </c>
      <c r="B116" s="21">
        <f t="shared" si="7"/>
        <v>0</v>
      </c>
      <c r="C116" s="21">
        <f>16836</f>
        <v>16836</v>
      </c>
      <c r="D116" s="21">
        <f>95878</f>
        <v>95878</v>
      </c>
      <c r="E116" s="21">
        <f>93.630859375</f>
        <v>93.630859375</v>
      </c>
    </row>
    <row r="117">
      <c r="A117" s="21">
        <f>24048</f>
        <v>24048</v>
      </c>
      <c r="B117" s="21">
        <f t="shared" si="7"/>
        <v>0</v>
      </c>
      <c r="C117" s="21">
        <f>16958</f>
        <v>16958</v>
      </c>
      <c r="D117" s="21">
        <f>95878</f>
        <v>95878</v>
      </c>
      <c r="E117" s="21">
        <f>93.630859375</f>
        <v>93.630859375</v>
      </c>
    </row>
    <row r="118">
      <c r="A118" s="21">
        <f>24230</f>
        <v>24230</v>
      </c>
      <c r="B118" s="21">
        <f t="shared" si="7"/>
        <v>0</v>
      </c>
      <c r="C118" s="21">
        <f>17100</f>
        <v>17100</v>
      </c>
      <c r="D118" s="21">
        <f>95872</f>
        <v>95872</v>
      </c>
      <c r="E118" s="21">
        <f>93.625</f>
        <v>93.625</v>
      </c>
    </row>
    <row r="119">
      <c r="A119" s="21">
        <f>24397</f>
        <v>24397</v>
      </c>
      <c r="B119" s="21">
        <f t="shared" si="7"/>
        <v>0</v>
      </c>
      <c r="C119" s="21">
        <f>17241</f>
        <v>17241</v>
      </c>
      <c r="D119" s="21">
        <f>95906</f>
        <v>95906</v>
      </c>
      <c r="E119" s="21">
        <f>93.658203125</f>
        <v>93.658203125</v>
      </c>
    </row>
    <row r="120">
      <c r="A120" s="21">
        <f>24595</f>
        <v>24595</v>
      </c>
      <c r="B120" s="21">
        <f t="shared" si="7"/>
        <v>0</v>
      </c>
      <c r="C120" s="21">
        <f>17364</f>
        <v>17364</v>
      </c>
      <c r="D120" s="21">
        <f>95924</f>
        <v>95924</v>
      </c>
      <c r="E120" s="21">
        <f>93.67578125</f>
        <v>93.67578125</v>
      </c>
    </row>
    <row r="121">
      <c r="A121" s="21">
        <f>24773</f>
        <v>24773</v>
      </c>
      <c r="B121" s="21">
        <f>4</f>
        <v>4</v>
      </c>
      <c r="C121" s="21">
        <f>17481</f>
        <v>17481</v>
      </c>
      <c r="D121" s="21">
        <f>95906</f>
        <v>95906</v>
      </c>
      <c r="E121" s="21">
        <f>93.658203125</f>
        <v>93.658203125</v>
      </c>
    </row>
    <row r="122">
      <c r="A122" s="21">
        <f>24953</f>
        <v>24953</v>
      </c>
      <c r="B122" s="21">
        <f>3</f>
        <v>3</v>
      </c>
      <c r="C122" s="21">
        <f>17617</f>
        <v>17617</v>
      </c>
      <c r="D122" s="21">
        <f>95906</f>
        <v>95906</v>
      </c>
      <c r="E122" s="21">
        <f>93.658203125</f>
        <v>93.658203125</v>
      </c>
    </row>
    <row r="123">
      <c r="A123" s="21">
        <f>25122</f>
        <v>25122</v>
      </c>
      <c r="B123" s="21">
        <f t="shared" ref="B123:B151" si="8">0</f>
        <v>0</v>
      </c>
      <c r="C123" s="21">
        <f>17726</f>
        <v>17726</v>
      </c>
      <c r="D123" s="21">
        <f>95906</f>
        <v>95906</v>
      </c>
      <c r="E123" s="21">
        <f>93.658203125</f>
        <v>93.658203125</v>
      </c>
    </row>
    <row r="124">
      <c r="A124" s="21">
        <f>25281</f>
        <v>25281</v>
      </c>
      <c r="B124" s="21">
        <f t="shared" si="8"/>
        <v>0</v>
      </c>
      <c r="C124" s="21">
        <f>17850</f>
        <v>17850</v>
      </c>
      <c r="D124" s="21">
        <f>95906</f>
        <v>95906</v>
      </c>
      <c r="E124" s="21">
        <f>93.658203125</f>
        <v>93.658203125</v>
      </c>
    </row>
    <row r="125">
      <c r="A125" s="21">
        <f>25456</f>
        <v>25456</v>
      </c>
      <c r="B125" s="21">
        <f t="shared" si="8"/>
        <v>0</v>
      </c>
      <c r="C125" s="21">
        <f>17990</f>
        <v>17990</v>
      </c>
      <c r="D125" s="21">
        <f>95918</f>
        <v>95918</v>
      </c>
      <c r="E125" s="21">
        <f>93.669921875</f>
        <v>93.669921875</v>
      </c>
    </row>
    <row r="126">
      <c r="A126" s="21">
        <f>25624</f>
        <v>25624</v>
      </c>
      <c r="B126" s="21">
        <f t="shared" si="8"/>
        <v>0</v>
      </c>
      <c r="C126" s="21">
        <f>18107</f>
        <v>18107</v>
      </c>
      <c r="D126" s="21">
        <f>95428</f>
        <v>95428</v>
      </c>
      <c r="E126" s="21">
        <f>93.19140625</f>
        <v>93.19140625</v>
      </c>
    </row>
    <row r="127">
      <c r="A127" s="21">
        <f>25798</f>
        <v>25798</v>
      </c>
      <c r="B127" s="21">
        <f t="shared" si="8"/>
        <v>0</v>
      </c>
      <c r="C127" s="21">
        <f>18247</f>
        <v>18247</v>
      </c>
      <c r="D127" s="21">
        <f>95428</f>
        <v>95428</v>
      </c>
      <c r="E127" s="21">
        <f>93.19140625</f>
        <v>93.19140625</v>
      </c>
    </row>
    <row r="128">
      <c r="A128" s="21">
        <f>25975</f>
        <v>25975</v>
      </c>
      <c r="B128" s="21">
        <f t="shared" si="8"/>
        <v>0</v>
      </c>
      <c r="C128" s="21">
        <f>18361</f>
        <v>18361</v>
      </c>
      <c r="D128" s="21">
        <f>95438</f>
        <v>95438</v>
      </c>
      <c r="E128" s="21">
        <f>93.201171875</f>
        <v>93.201171875</v>
      </c>
    </row>
    <row r="129">
      <c r="A129" s="21">
        <f>26162</f>
        <v>26162</v>
      </c>
      <c r="B129" s="21">
        <f t="shared" si="8"/>
        <v>0</v>
      </c>
      <c r="C129" s="21">
        <f>18500</f>
        <v>18500</v>
      </c>
      <c r="D129" s="21">
        <f>95442</f>
        <v>95442</v>
      </c>
      <c r="E129" s="21">
        <f>93.205078125</f>
        <v>93.205078125</v>
      </c>
    </row>
    <row r="130">
      <c r="A130" s="21">
        <f>26333</f>
        <v>26333</v>
      </c>
      <c r="B130" s="21">
        <f t="shared" si="8"/>
        <v>0</v>
      </c>
      <c r="C130" s="21">
        <f>18625</f>
        <v>18625</v>
      </c>
      <c r="D130" s="21">
        <f>95448</f>
        <v>95448</v>
      </c>
      <c r="E130" s="21">
        <f>93.2109375</f>
        <v>93.2109375</v>
      </c>
    </row>
    <row r="131">
      <c r="A131" s="21">
        <f>26536</f>
        <v>26536</v>
      </c>
      <c r="B131" s="21">
        <f t="shared" si="8"/>
        <v>0</v>
      </c>
      <c r="C131" s="21">
        <f>18737</f>
        <v>18737</v>
      </c>
      <c r="D131" s="21">
        <f>95462</f>
        <v>95462</v>
      </c>
      <c r="E131" s="21">
        <f>93.224609375</f>
        <v>93.224609375</v>
      </c>
    </row>
    <row r="132">
      <c r="A132" s="21">
        <f>26725</f>
        <v>26725</v>
      </c>
      <c r="B132" s="21">
        <f t="shared" si="8"/>
        <v>0</v>
      </c>
      <c r="C132" s="21">
        <f>18852</f>
        <v>18852</v>
      </c>
      <c r="D132" s="21">
        <f>95476</f>
        <v>95476</v>
      </c>
      <c r="E132" s="21">
        <f>93.23828125</f>
        <v>93.23828125</v>
      </c>
    </row>
    <row r="133">
      <c r="A133" s="21">
        <f>26913</f>
        <v>26913</v>
      </c>
      <c r="B133" s="21">
        <f t="shared" si="8"/>
        <v>0</v>
      </c>
      <c r="C133" s="21">
        <f>18991</f>
        <v>18991</v>
      </c>
      <c r="D133" s="21">
        <f>95488</f>
        <v>95488</v>
      </c>
      <c r="E133" s="21">
        <f>93.25</f>
        <v>93.25</v>
      </c>
    </row>
    <row r="134">
      <c r="A134" s="21">
        <f>27097</f>
        <v>27097</v>
      </c>
      <c r="B134" s="21">
        <f t="shared" si="8"/>
        <v>0</v>
      </c>
      <c r="C134" s="21">
        <f>19136</f>
        <v>19136</v>
      </c>
      <c r="D134" s="21">
        <f>95506</f>
        <v>95506</v>
      </c>
      <c r="E134" s="21">
        <f>93.267578125</f>
        <v>93.267578125</v>
      </c>
    </row>
    <row r="135">
      <c r="A135" s="21">
        <f>27266</f>
        <v>27266</v>
      </c>
      <c r="B135" s="21">
        <f t="shared" si="8"/>
        <v>0</v>
      </c>
      <c r="C135" s="21">
        <f>19256</f>
        <v>19256</v>
      </c>
      <c r="D135" s="21">
        <f>95524</f>
        <v>95524</v>
      </c>
      <c r="E135" s="21">
        <f>93.28515625</f>
        <v>93.28515625</v>
      </c>
    </row>
    <row r="136">
      <c r="A136" s="21">
        <f>27449</f>
        <v>27449</v>
      </c>
      <c r="B136" s="21">
        <f t="shared" si="8"/>
        <v>0</v>
      </c>
      <c r="C136" s="21">
        <f>19395</f>
        <v>19395</v>
      </c>
      <c r="D136" s="21">
        <f>95534</f>
        <v>95534</v>
      </c>
      <c r="E136" s="21">
        <f>93.294921875</f>
        <v>93.294921875</v>
      </c>
    </row>
    <row r="137">
      <c r="A137" s="21">
        <f>27659</f>
        <v>27659</v>
      </c>
      <c r="B137" s="21">
        <f t="shared" si="8"/>
        <v>0</v>
      </c>
      <c r="C137" s="21">
        <f>19527</f>
        <v>19527</v>
      </c>
      <c r="D137" s="21">
        <f>95548</f>
        <v>95548</v>
      </c>
      <c r="E137" s="21">
        <f>93.30859375</f>
        <v>93.30859375</v>
      </c>
    </row>
    <row r="138">
      <c r="A138" s="21">
        <f>27881</f>
        <v>27881</v>
      </c>
      <c r="B138" s="21">
        <f t="shared" si="8"/>
        <v>0</v>
      </c>
      <c r="C138" s="21">
        <f>19641</f>
        <v>19641</v>
      </c>
      <c r="D138" s="21">
        <f>95552</f>
        <v>95552</v>
      </c>
      <c r="E138" s="21">
        <f>93.3125</f>
        <v>93.3125</v>
      </c>
    </row>
    <row r="139">
      <c r="A139" s="21">
        <f>28081</f>
        <v>28081</v>
      </c>
      <c r="B139" s="21">
        <f t="shared" si="8"/>
        <v>0</v>
      </c>
      <c r="C139" s="21">
        <f>19762</f>
        <v>19762</v>
      </c>
      <c r="D139" s="21">
        <f>95552</f>
        <v>95552</v>
      </c>
      <c r="E139" s="21">
        <f>93.3125</f>
        <v>93.3125</v>
      </c>
    </row>
    <row r="140">
      <c r="A140" s="21">
        <f>28267</f>
        <v>28267</v>
      </c>
      <c r="B140" s="21">
        <f t="shared" si="8"/>
        <v>0</v>
      </c>
      <c r="C140" s="21">
        <f>19879</f>
        <v>19879</v>
      </c>
      <c r="D140" s="21">
        <f>95552</f>
        <v>95552</v>
      </c>
      <c r="E140" s="21">
        <f>93.3125</f>
        <v>93.3125</v>
      </c>
    </row>
    <row r="141">
      <c r="A141" s="21">
        <f>28444</f>
        <v>28444</v>
      </c>
      <c r="B141" s="21">
        <f t="shared" si="8"/>
        <v>0</v>
      </c>
      <c r="C141" s="21">
        <f>20017</f>
        <v>20017</v>
      </c>
      <c r="D141" s="21">
        <f>95552</f>
        <v>95552</v>
      </c>
      <c r="E141" s="21">
        <f>93.3125</f>
        <v>93.3125</v>
      </c>
    </row>
    <row r="142">
      <c r="A142" s="21">
        <f>28636</f>
        <v>28636</v>
      </c>
      <c r="B142" s="21">
        <f t="shared" si="8"/>
        <v>0</v>
      </c>
      <c r="C142" s="21">
        <f>20136</f>
        <v>20136</v>
      </c>
      <c r="D142" s="21">
        <f>95556</f>
        <v>95556</v>
      </c>
      <c r="E142" s="21">
        <f>93.31640625</f>
        <v>93.31640625</v>
      </c>
    </row>
    <row r="143">
      <c r="A143" s="21">
        <f>28819</f>
        <v>28819</v>
      </c>
      <c r="B143" s="21">
        <f t="shared" si="8"/>
        <v>0</v>
      </c>
      <c r="C143" s="21">
        <f>20252</f>
        <v>20252</v>
      </c>
      <c r="D143" s="21">
        <f>95556</f>
        <v>95556</v>
      </c>
      <c r="E143" s="21">
        <f>93.31640625</f>
        <v>93.31640625</v>
      </c>
    </row>
    <row r="144">
      <c r="A144" s="21">
        <f>28997</f>
        <v>28997</v>
      </c>
      <c r="B144" s="21">
        <f t="shared" si="8"/>
        <v>0</v>
      </c>
      <c r="C144" s="21">
        <f>20375</f>
        <v>20375</v>
      </c>
      <c r="D144" s="21">
        <f>95556</f>
        <v>95556</v>
      </c>
      <c r="E144" s="21">
        <f>93.31640625</f>
        <v>93.31640625</v>
      </c>
    </row>
    <row r="145">
      <c r="A145" s="21">
        <f>29191</f>
        <v>29191</v>
      </c>
      <c r="B145" s="21">
        <f t="shared" si="8"/>
        <v>0</v>
      </c>
      <c r="C145" s="21">
        <f>20515</f>
        <v>20515</v>
      </c>
      <c r="D145" s="21">
        <f>95556</f>
        <v>95556</v>
      </c>
      <c r="E145" s="21">
        <f>93.31640625</f>
        <v>93.31640625</v>
      </c>
    </row>
    <row r="146">
      <c r="A146" s="21">
        <f>29377</f>
        <v>29377</v>
      </c>
      <c r="B146" s="21">
        <f t="shared" si="8"/>
        <v>0</v>
      </c>
      <c r="C146" s="21">
        <f>20623</f>
        <v>20623</v>
      </c>
      <c r="D146" s="21">
        <f>95558</f>
        <v>95558</v>
      </c>
      <c r="E146" s="21">
        <f>93.318359375</f>
        <v>93.318359375</v>
      </c>
    </row>
    <row r="147">
      <c r="A147" s="21">
        <f>29571</f>
        <v>29571</v>
      </c>
      <c r="B147" s="21">
        <f t="shared" si="8"/>
        <v>0</v>
      </c>
      <c r="C147" s="21">
        <f>20766</f>
        <v>20766</v>
      </c>
      <c r="D147" s="21">
        <f>95558</f>
        <v>95558</v>
      </c>
      <c r="E147" s="21">
        <f>93.318359375</f>
        <v>93.318359375</v>
      </c>
    </row>
    <row r="148">
      <c r="A148" s="21">
        <f>29755</f>
        <v>29755</v>
      </c>
      <c r="B148" s="21">
        <f t="shared" si="8"/>
        <v>0</v>
      </c>
      <c r="C148" s="21">
        <f>20879</f>
        <v>20879</v>
      </c>
      <c r="D148" s="21">
        <f>95558</f>
        <v>95558</v>
      </c>
      <c r="E148" s="21">
        <f>93.318359375</f>
        <v>93.318359375</v>
      </c>
    </row>
    <row r="149">
      <c r="A149" s="21">
        <f>29937</f>
        <v>29937</v>
      </c>
      <c r="B149" s="21">
        <f t="shared" si="8"/>
        <v>0</v>
      </c>
      <c r="C149" s="21">
        <f>21026</f>
        <v>21026</v>
      </c>
      <c r="D149" s="21">
        <f>95558</f>
        <v>95558</v>
      </c>
      <c r="E149" s="21">
        <f>93.318359375</f>
        <v>93.318359375</v>
      </c>
    </row>
    <row r="150">
      <c r="A150" s="21">
        <f>30122</f>
        <v>30122</v>
      </c>
      <c r="B150" s="21">
        <f t="shared" si="8"/>
        <v>0</v>
      </c>
      <c r="C150" s="21">
        <f>21222</f>
        <v>21222</v>
      </c>
      <c r="D150" s="21">
        <f>95558</f>
        <v>95558</v>
      </c>
      <c r="E150" s="21">
        <f>93.318359375</f>
        <v>93.318359375</v>
      </c>
    </row>
    <row r="151">
      <c r="A151" s="21">
        <f>30292</f>
        <v>30292</v>
      </c>
      <c r="B151" s="21">
        <f t="shared" si="8"/>
        <v>0</v>
      </c>
      <c r="C151" s="21">
        <f>21357</f>
        <v>21357</v>
      </c>
      <c r="D151" s="21">
        <f>95564</f>
        <v>95564</v>
      </c>
      <c r="E151" s="21">
        <f>93.32421875</f>
        <v>93.32421875</v>
      </c>
    </row>
    <row r="152">
      <c r="A152" s="21">
        <f>30474</f>
        <v>30474</v>
      </c>
      <c r="B152" s="21">
        <f>7</f>
        <v>7</v>
      </c>
      <c r="C152" s="21">
        <f>21489</f>
        <v>21489</v>
      </c>
      <c r="D152" s="21">
        <f>111426</f>
        <v>111426</v>
      </c>
      <c r="E152" s="21">
        <f>108.814453125</f>
        <v>108.814453125</v>
      </c>
    </row>
    <row r="153">
      <c r="A153" s="21">
        <f>30641</f>
        <v>30641</v>
      </c>
      <c r="B153" s="21">
        <f>0</f>
        <v>0</v>
      </c>
      <c r="C153" s="21">
        <f>21605</f>
        <v>21605</v>
      </c>
      <c r="D153" s="21">
        <f>64654</f>
        <v>64654</v>
      </c>
      <c r="E153" s="21">
        <f>63.138671875</f>
        <v>63.138671875</v>
      </c>
    </row>
    <row r="154">
      <c r="A154" s="21">
        <f>30818</f>
        <v>30818</v>
      </c>
      <c r="B154" s="21">
        <f>3</f>
        <v>3</v>
      </c>
      <c r="C154" s="21">
        <f>21770</f>
        <v>21770</v>
      </c>
      <c r="D154" s="21">
        <f>64654</f>
        <v>64654</v>
      </c>
      <c r="E154" s="21">
        <f>63.138671875</f>
        <v>63.138671875</v>
      </c>
    </row>
    <row r="155">
      <c r="A155" s="21">
        <f>31016</f>
        <v>31016</v>
      </c>
      <c r="B155" s="21">
        <f>3</f>
        <v>3</v>
      </c>
      <c r="C155" s="21">
        <f>21931</f>
        <v>21931</v>
      </c>
      <c r="D155" s="21">
        <f>80230</f>
        <v>80230</v>
      </c>
      <c r="E155" s="21">
        <f>78.349609375</f>
        <v>78.349609375</v>
      </c>
    </row>
    <row r="156">
      <c r="A156" s="21">
        <f>31201</f>
        <v>31201</v>
      </c>
      <c r="B156" s="21">
        <f>0</f>
        <v>0</v>
      </c>
      <c r="C156" s="21">
        <f>22054</f>
        <v>22054</v>
      </c>
      <c r="D156" s="21">
        <f>80254</f>
        <v>80254</v>
      </c>
      <c r="E156" s="21">
        <f>78.373046875</f>
        <v>78.373046875</v>
      </c>
    </row>
    <row r="157">
      <c r="A157" s="21">
        <f>31395</f>
        <v>31395</v>
      </c>
      <c r="B157" s="21">
        <f>0</f>
        <v>0</v>
      </c>
      <c r="C157" s="21">
        <f>22185</f>
        <v>22185</v>
      </c>
      <c r="D157" s="21">
        <f>80254</f>
        <v>80254</v>
      </c>
      <c r="E157" s="21">
        <f>78.373046875</f>
        <v>78.373046875</v>
      </c>
    </row>
    <row r="158">
      <c r="A158" s="21">
        <f>31589</f>
        <v>31589</v>
      </c>
      <c r="B158" s="21">
        <f>3</f>
        <v>3</v>
      </c>
      <c r="C158" s="21">
        <f>22328</f>
        <v>22328</v>
      </c>
      <c r="D158" s="21">
        <f>80254</f>
        <v>80254</v>
      </c>
      <c r="E158" s="21">
        <f>78.373046875</f>
        <v>78.373046875</v>
      </c>
    </row>
    <row r="159">
      <c r="A159" s="21">
        <f>31783</f>
        <v>31783</v>
      </c>
      <c r="B159" s="21">
        <f>3</f>
        <v>3</v>
      </c>
      <c r="C159" s="21">
        <f>22460</f>
        <v>22460</v>
      </c>
      <c r="D159" s="21">
        <f>80254</f>
        <v>80254</v>
      </c>
      <c r="E159" s="21">
        <f>78.373046875</f>
        <v>78.373046875</v>
      </c>
    </row>
    <row r="160">
      <c r="A160" s="21">
        <f>31968</f>
        <v>31968</v>
      </c>
      <c r="B160" s="21">
        <f>0</f>
        <v>0</v>
      </c>
      <c r="C160" s="21">
        <f>22593</f>
        <v>22593</v>
      </c>
      <c r="D160" s="21">
        <f>80254</f>
        <v>80254</v>
      </c>
      <c r="E160" s="21">
        <f>78.373046875</f>
        <v>78.373046875</v>
      </c>
    </row>
    <row r="161">
      <c r="A161" s="21">
        <f>32159</f>
        <v>32159</v>
      </c>
      <c r="B161" s="21">
        <f>0</f>
        <v>0</v>
      </c>
      <c r="C161" s="21">
        <f>22710</f>
        <v>22710</v>
      </c>
      <c r="D161" s="21">
        <f>95808</f>
        <v>95808</v>
      </c>
      <c r="E161" s="21">
        <f>93.5625</f>
        <v>93.5625</v>
      </c>
    </row>
    <row r="162">
      <c r="A162" s="21">
        <f>32349</f>
        <v>32349</v>
      </c>
      <c r="B162" s="21">
        <f>0</f>
        <v>0</v>
      </c>
      <c r="C162" s="21">
        <f>22838</f>
        <v>22838</v>
      </c>
      <c r="D162" s="21">
        <f>95812</f>
        <v>95812</v>
      </c>
      <c r="E162" s="21">
        <f>93.56640625</f>
        <v>93.56640625</v>
      </c>
    </row>
    <row r="163">
      <c r="A163" s="21">
        <f>32538</f>
        <v>32538</v>
      </c>
      <c r="B163" s="21">
        <f>0</f>
        <v>0</v>
      </c>
      <c r="C163" s="21">
        <f>22955</f>
        <v>22955</v>
      </c>
      <c r="D163" s="21">
        <f>95832</f>
        <v>95832</v>
      </c>
      <c r="E163" s="21">
        <f>93.5859375</f>
        <v>93.5859375</v>
      </c>
    </row>
    <row r="164">
      <c r="A164" s="21">
        <f>32733</f>
        <v>32733</v>
      </c>
      <c r="B164" s="21">
        <f>0</f>
        <v>0</v>
      </c>
      <c r="C164" s="21">
        <f>23081</f>
        <v>23081</v>
      </c>
      <c r="D164" s="21">
        <f t="shared" ref="D164:D175" si="9">95836</f>
        <v>95836</v>
      </c>
      <c r="E164" s="21">
        <f t="shared" ref="E164:E175" si="10">93.58984375</f>
        <v>93.58984375</v>
      </c>
    </row>
    <row r="165">
      <c r="A165" s="21">
        <f>32912</f>
        <v>32912</v>
      </c>
      <c r="B165" s="21">
        <f>0</f>
        <v>0</v>
      </c>
      <c r="C165" s="21">
        <f>23196</f>
        <v>23196</v>
      </c>
      <c r="D165" s="21">
        <f t="shared" si="9"/>
        <v>95836</v>
      </c>
      <c r="E165" s="21">
        <f t="shared" si="10"/>
        <v>93.58984375</v>
      </c>
    </row>
    <row r="166">
      <c r="A166" s="21">
        <f>33079</f>
        <v>33079</v>
      </c>
      <c r="B166" s="21">
        <f>0</f>
        <v>0</v>
      </c>
      <c r="C166" s="21">
        <f>23318</f>
        <v>23318</v>
      </c>
      <c r="D166" s="21">
        <f t="shared" si="9"/>
        <v>95836</v>
      </c>
      <c r="E166" s="21">
        <f t="shared" si="10"/>
        <v>93.58984375</v>
      </c>
    </row>
    <row r="167">
      <c r="A167" s="21">
        <f>33251</f>
        <v>33251</v>
      </c>
      <c r="B167" s="21">
        <f>4</f>
        <v>4</v>
      </c>
      <c r="C167" s="21">
        <f>23449</f>
        <v>23449</v>
      </c>
      <c r="D167" s="21">
        <f t="shared" si="9"/>
        <v>95836</v>
      </c>
      <c r="E167" s="21">
        <f t="shared" si="10"/>
        <v>93.58984375</v>
      </c>
    </row>
    <row r="168">
      <c r="A168" s="21">
        <f>33453</f>
        <v>33453</v>
      </c>
      <c r="B168" s="21">
        <f>0</f>
        <v>0</v>
      </c>
      <c r="C168" s="21">
        <f>23590</f>
        <v>23590</v>
      </c>
      <c r="D168" s="21">
        <f t="shared" si="9"/>
        <v>95836</v>
      </c>
      <c r="E168" s="21">
        <f t="shared" si="10"/>
        <v>93.58984375</v>
      </c>
    </row>
    <row r="169">
      <c r="A169" s="21">
        <f>33638</f>
        <v>33638</v>
      </c>
      <c r="B169" s="21">
        <f>3</f>
        <v>3</v>
      </c>
      <c r="C169" s="21">
        <f>23708</f>
        <v>23708</v>
      </c>
      <c r="D169" s="21">
        <f t="shared" si="9"/>
        <v>95836</v>
      </c>
      <c r="E169" s="21">
        <f t="shared" si="10"/>
        <v>93.58984375</v>
      </c>
    </row>
    <row r="170">
      <c r="A170" s="21">
        <f>33861</f>
        <v>33861</v>
      </c>
      <c r="B170" s="21">
        <f>2</f>
        <v>2</v>
      </c>
      <c r="C170" s="21">
        <f>23841</f>
        <v>23841</v>
      </c>
      <c r="D170" s="21">
        <f t="shared" si="9"/>
        <v>95836</v>
      </c>
      <c r="E170" s="21">
        <f t="shared" si="10"/>
        <v>93.58984375</v>
      </c>
    </row>
    <row r="171">
      <c r="A171" s="21">
        <f>34061</f>
        <v>34061</v>
      </c>
      <c r="B171" s="21">
        <f>3</f>
        <v>3</v>
      </c>
      <c r="C171" s="21">
        <f>23955</f>
        <v>23955</v>
      </c>
      <c r="D171" s="21">
        <f t="shared" si="9"/>
        <v>95836</v>
      </c>
      <c r="E171" s="21">
        <f t="shared" si="10"/>
        <v>93.58984375</v>
      </c>
    </row>
    <row r="172">
      <c r="A172" s="21">
        <f>34283</f>
        <v>34283</v>
      </c>
      <c r="B172" s="21">
        <f>0</f>
        <v>0</v>
      </c>
      <c r="C172" s="21">
        <f>24086</f>
        <v>24086</v>
      </c>
      <c r="D172" s="21">
        <f t="shared" si="9"/>
        <v>95836</v>
      </c>
      <c r="E172" s="21">
        <f t="shared" si="10"/>
        <v>93.58984375</v>
      </c>
    </row>
    <row r="173">
      <c r="A173" s="21">
        <f>34483</f>
        <v>34483</v>
      </c>
      <c r="B173" s="21">
        <f>3</f>
        <v>3</v>
      </c>
      <c r="C173" s="21">
        <f>24228</f>
        <v>24228</v>
      </c>
      <c r="D173" s="21">
        <f t="shared" si="9"/>
        <v>95836</v>
      </c>
      <c r="E173" s="21">
        <f t="shared" si="10"/>
        <v>93.58984375</v>
      </c>
    </row>
    <row r="174">
      <c r="A174" s="21">
        <f>34676</f>
        <v>34676</v>
      </c>
      <c r="B174" s="21">
        <f>3</f>
        <v>3</v>
      </c>
      <c r="C174" s="21">
        <f>24369</f>
        <v>24369</v>
      </c>
      <c r="D174" s="21">
        <f t="shared" si="9"/>
        <v>95836</v>
      </c>
      <c r="E174" s="21">
        <f t="shared" si="10"/>
        <v>93.58984375</v>
      </c>
    </row>
    <row r="175">
      <c r="A175" s="21">
        <f>34891</f>
        <v>34891</v>
      </c>
      <c r="B175" s="21">
        <f>0</f>
        <v>0</v>
      </c>
      <c r="C175" s="21">
        <f>24532</f>
        <v>24532</v>
      </c>
      <c r="D175" s="21">
        <f t="shared" si="9"/>
        <v>95836</v>
      </c>
      <c r="E175" s="21">
        <f t="shared" si="10"/>
        <v>93.58984375</v>
      </c>
    </row>
    <row r="176">
      <c r="A176" s="21">
        <f>35068</f>
        <v>35068</v>
      </c>
      <c r="B176" s="21">
        <f>0</f>
        <v>0</v>
      </c>
      <c r="C176" s="21">
        <f>24694</f>
        <v>24694</v>
      </c>
      <c r="D176" s="21">
        <f>95840</f>
        <v>95840</v>
      </c>
      <c r="E176" s="21">
        <f>93.59375</f>
        <v>93.59375</v>
      </c>
    </row>
    <row r="177">
      <c r="A177" s="21">
        <f>35252</f>
        <v>35252</v>
      </c>
      <c r="B177" s="21">
        <f>0</f>
        <v>0</v>
      </c>
      <c r="C177" s="21">
        <f>24832</f>
        <v>24832</v>
      </c>
      <c r="D177" s="21">
        <f>95896</f>
        <v>95896</v>
      </c>
      <c r="E177" s="21">
        <f>93.6484375</f>
        <v>93.6484375</v>
      </c>
    </row>
    <row r="178">
      <c r="A178" s="21">
        <f>35416</f>
        <v>35416</v>
      </c>
      <c r="B178" s="21">
        <f>0</f>
        <v>0</v>
      </c>
      <c r="C178" s="21">
        <f>24979</f>
        <v>24979</v>
      </c>
      <c r="D178" s="21">
        <f t="shared" ref="D178:D195" si="11">81978</f>
        <v>81978</v>
      </c>
      <c r="E178" s="21">
        <f t="shared" ref="E178:E195" si="12">80.056640625</f>
        <v>80.056640625</v>
      </c>
    </row>
    <row r="179">
      <c r="A179" s="21">
        <f>35625</f>
        <v>35625</v>
      </c>
      <c r="B179" s="21">
        <f>0</f>
        <v>0</v>
      </c>
      <c r="C179" s="21">
        <f>25130</f>
        <v>25130</v>
      </c>
      <c r="D179" s="21">
        <f t="shared" si="11"/>
        <v>81978</v>
      </c>
      <c r="E179" s="21">
        <f t="shared" si="12"/>
        <v>80.056640625</v>
      </c>
    </row>
    <row r="180">
      <c r="A180" s="21">
        <f>35810</f>
        <v>35810</v>
      </c>
      <c r="B180" s="21">
        <f>3</f>
        <v>3</v>
      </c>
      <c r="C180" s="21">
        <f>25256</f>
        <v>25256</v>
      </c>
      <c r="D180" s="21">
        <f t="shared" si="11"/>
        <v>81978</v>
      </c>
      <c r="E180" s="21">
        <f t="shared" si="12"/>
        <v>80.056640625</v>
      </c>
    </row>
    <row r="181">
      <c r="A181" s="21">
        <f>35973</f>
        <v>35973</v>
      </c>
      <c r="B181" s="21">
        <f>0</f>
        <v>0</v>
      </c>
      <c r="C181" s="21">
        <f>25392</f>
        <v>25392</v>
      </c>
      <c r="D181" s="21">
        <f t="shared" si="11"/>
        <v>81978</v>
      </c>
      <c r="E181" s="21">
        <f t="shared" si="12"/>
        <v>80.056640625</v>
      </c>
    </row>
    <row r="182">
      <c r="A182" s="21">
        <f>36148</f>
        <v>36148</v>
      </c>
      <c r="B182" s="21">
        <f>0</f>
        <v>0</v>
      </c>
      <c r="C182" s="21">
        <f>25525</f>
        <v>25525</v>
      </c>
      <c r="D182" s="21">
        <f t="shared" si="11"/>
        <v>81978</v>
      </c>
      <c r="E182" s="21">
        <f t="shared" si="12"/>
        <v>80.056640625</v>
      </c>
    </row>
    <row r="183">
      <c r="A183" s="21">
        <f>36372</f>
        <v>36372</v>
      </c>
      <c r="B183" s="21">
        <f>6</f>
        <v>6</v>
      </c>
      <c r="C183" s="21">
        <f>25646</f>
        <v>25646</v>
      </c>
      <c r="D183" s="21">
        <f t="shared" si="11"/>
        <v>81978</v>
      </c>
      <c r="E183" s="21">
        <f t="shared" si="12"/>
        <v>80.056640625</v>
      </c>
    </row>
    <row r="184">
      <c r="A184" s="21">
        <f>36593</f>
        <v>36593</v>
      </c>
      <c r="B184" s="21">
        <f>0</f>
        <v>0</v>
      </c>
      <c r="C184" s="21">
        <f>25782</f>
        <v>25782</v>
      </c>
      <c r="D184" s="21">
        <f t="shared" si="11"/>
        <v>81978</v>
      </c>
      <c r="E184" s="21">
        <f t="shared" si="12"/>
        <v>80.056640625</v>
      </c>
    </row>
    <row r="185">
      <c r="A185" s="21">
        <f>36839</f>
        <v>36839</v>
      </c>
      <c r="B185" s="21">
        <f>0</f>
        <v>0</v>
      </c>
      <c r="C185" s="21">
        <f>25900</f>
        <v>25900</v>
      </c>
      <c r="D185" s="21">
        <f t="shared" si="11"/>
        <v>81978</v>
      </c>
      <c r="E185" s="21">
        <f t="shared" si="12"/>
        <v>80.056640625</v>
      </c>
    </row>
    <row r="186">
      <c r="A186" s="21">
        <f>37028</f>
        <v>37028</v>
      </c>
      <c r="B186" s="21">
        <f>0</f>
        <v>0</v>
      </c>
      <c r="C186" s="21">
        <f>26023</f>
        <v>26023</v>
      </c>
      <c r="D186" s="21">
        <f t="shared" si="11"/>
        <v>81978</v>
      </c>
      <c r="E186" s="21">
        <f t="shared" si="12"/>
        <v>80.056640625</v>
      </c>
    </row>
    <row r="187">
      <c r="A187" s="21">
        <f>37265</f>
        <v>37265</v>
      </c>
      <c r="B187" s="21">
        <f>0</f>
        <v>0</v>
      </c>
      <c r="C187" s="21">
        <f>26161</f>
        <v>26161</v>
      </c>
      <c r="D187" s="21">
        <f t="shared" si="11"/>
        <v>81978</v>
      </c>
      <c r="E187" s="21">
        <f t="shared" si="12"/>
        <v>80.056640625</v>
      </c>
    </row>
    <row r="188">
      <c r="A188" s="21">
        <f>37534</f>
        <v>37534</v>
      </c>
      <c r="B188" s="21">
        <f>0</f>
        <v>0</v>
      </c>
      <c r="C188" s="21">
        <f>26303</f>
        <v>26303</v>
      </c>
      <c r="D188" s="21">
        <f t="shared" si="11"/>
        <v>81978</v>
      </c>
      <c r="E188" s="21">
        <f t="shared" si="12"/>
        <v>80.056640625</v>
      </c>
    </row>
    <row r="189">
      <c r="A189" s="21">
        <f>37733</f>
        <v>37733</v>
      </c>
      <c r="B189" s="21">
        <f>0</f>
        <v>0</v>
      </c>
      <c r="C189" s="21">
        <f>26424</f>
        <v>26424</v>
      </c>
      <c r="D189" s="21">
        <f t="shared" si="11"/>
        <v>81978</v>
      </c>
      <c r="E189" s="21">
        <f t="shared" si="12"/>
        <v>80.056640625</v>
      </c>
    </row>
    <row r="190">
      <c r="C190" s="21">
        <f>26535</f>
        <v>26535</v>
      </c>
      <c r="D190" s="21">
        <f t="shared" si="11"/>
        <v>81978</v>
      </c>
      <c r="E190" s="21">
        <f t="shared" si="12"/>
        <v>80.056640625</v>
      </c>
    </row>
    <row r="191">
      <c r="C191" s="21">
        <f>26666</f>
        <v>26666</v>
      </c>
      <c r="D191" s="21">
        <f t="shared" si="11"/>
        <v>81978</v>
      </c>
      <c r="E191" s="21">
        <f t="shared" si="12"/>
        <v>80.056640625</v>
      </c>
    </row>
    <row r="192">
      <c r="C192" s="21">
        <f>26808</f>
        <v>26808</v>
      </c>
      <c r="D192" s="21">
        <f t="shared" si="11"/>
        <v>81978</v>
      </c>
      <c r="E192" s="21">
        <f t="shared" si="12"/>
        <v>80.056640625</v>
      </c>
    </row>
    <row r="193">
      <c r="C193" s="21">
        <f>26929</f>
        <v>26929</v>
      </c>
      <c r="D193" s="21">
        <f t="shared" si="11"/>
        <v>81978</v>
      </c>
      <c r="E193" s="21">
        <f t="shared" si="12"/>
        <v>80.056640625</v>
      </c>
    </row>
    <row r="194">
      <c r="C194" s="21">
        <f>27063</f>
        <v>27063</v>
      </c>
      <c r="D194" s="21">
        <f t="shared" si="11"/>
        <v>81978</v>
      </c>
      <c r="E194" s="21">
        <f t="shared" si="12"/>
        <v>80.056640625</v>
      </c>
    </row>
    <row r="195">
      <c r="C195" s="21">
        <f>27183</f>
        <v>27183</v>
      </c>
      <c r="D195" s="21">
        <f t="shared" si="11"/>
        <v>81978</v>
      </c>
      <c r="E195" s="21">
        <f t="shared" si="12"/>
        <v>80.056640625</v>
      </c>
    </row>
    <row r="196">
      <c r="C196" s="21">
        <f>27330</f>
        <v>27330</v>
      </c>
      <c r="D196" s="21">
        <f>97550</f>
        <v>97550</v>
      </c>
      <c r="E196" s="21">
        <f>95.263671875</f>
        <v>95.263671875</v>
      </c>
    </row>
    <row r="197">
      <c r="C197" s="21">
        <f>27461</f>
        <v>27461</v>
      </c>
      <c r="D197" s="21">
        <f t="shared" ref="D197:D219" si="13">97622</f>
        <v>97622</v>
      </c>
      <c r="E197" s="21">
        <f t="shared" ref="E197:E219" si="14">95.333984375</f>
        <v>95.333984375</v>
      </c>
    </row>
    <row r="198">
      <c r="C198" s="21">
        <f>27577</f>
        <v>27577</v>
      </c>
      <c r="D198" s="21">
        <f t="shared" si="13"/>
        <v>97622</v>
      </c>
      <c r="E198" s="21">
        <f t="shared" si="14"/>
        <v>95.333984375</v>
      </c>
    </row>
    <row r="199">
      <c r="C199" s="21">
        <f>27710</f>
        <v>27710</v>
      </c>
      <c r="D199" s="21">
        <f t="shared" si="13"/>
        <v>97622</v>
      </c>
      <c r="E199" s="21">
        <f t="shared" si="14"/>
        <v>95.333984375</v>
      </c>
    </row>
    <row r="200">
      <c r="C200" s="21">
        <f>27826</f>
        <v>27826</v>
      </c>
      <c r="D200" s="21">
        <f t="shared" si="13"/>
        <v>97622</v>
      </c>
      <c r="E200" s="21">
        <f t="shared" si="14"/>
        <v>95.333984375</v>
      </c>
    </row>
    <row r="201">
      <c r="C201" s="21">
        <f>27961</f>
        <v>27961</v>
      </c>
      <c r="D201" s="21">
        <f t="shared" si="13"/>
        <v>97622</v>
      </c>
      <c r="E201" s="21">
        <f t="shared" si="14"/>
        <v>95.333984375</v>
      </c>
    </row>
    <row r="202">
      <c r="C202" s="21">
        <f>28084</f>
        <v>28084</v>
      </c>
      <c r="D202" s="21">
        <f t="shared" si="13"/>
        <v>97622</v>
      </c>
      <c r="E202" s="21">
        <f t="shared" si="14"/>
        <v>95.333984375</v>
      </c>
    </row>
    <row r="203">
      <c r="C203" s="21">
        <f>28218</f>
        <v>28218</v>
      </c>
      <c r="D203" s="21">
        <f t="shared" si="13"/>
        <v>97622</v>
      </c>
      <c r="E203" s="21">
        <f t="shared" si="14"/>
        <v>95.333984375</v>
      </c>
    </row>
    <row r="204">
      <c r="C204" s="21">
        <f>28369</f>
        <v>28369</v>
      </c>
      <c r="D204" s="21">
        <f t="shared" si="13"/>
        <v>97622</v>
      </c>
      <c r="E204" s="21">
        <f t="shared" si="14"/>
        <v>95.333984375</v>
      </c>
    </row>
    <row r="205">
      <c r="C205" s="21">
        <f>28488</f>
        <v>28488</v>
      </c>
      <c r="D205" s="21">
        <f t="shared" si="13"/>
        <v>97622</v>
      </c>
      <c r="E205" s="21">
        <f t="shared" si="14"/>
        <v>95.333984375</v>
      </c>
    </row>
    <row r="206">
      <c r="C206" s="21">
        <f>28621</f>
        <v>28621</v>
      </c>
      <c r="D206" s="21">
        <f t="shared" si="13"/>
        <v>97622</v>
      </c>
      <c r="E206" s="21">
        <f t="shared" si="14"/>
        <v>95.333984375</v>
      </c>
    </row>
    <row r="207">
      <c r="C207" s="21">
        <f>28745</f>
        <v>28745</v>
      </c>
      <c r="D207" s="21">
        <f t="shared" si="13"/>
        <v>97622</v>
      </c>
      <c r="E207" s="21">
        <f t="shared" si="14"/>
        <v>95.333984375</v>
      </c>
    </row>
    <row r="208">
      <c r="C208" s="21">
        <f>28877</f>
        <v>28877</v>
      </c>
      <c r="D208" s="21">
        <f t="shared" si="13"/>
        <v>97622</v>
      </c>
      <c r="E208" s="21">
        <f t="shared" si="14"/>
        <v>95.333984375</v>
      </c>
    </row>
    <row r="209">
      <c r="C209" s="21">
        <f>28984</f>
        <v>28984</v>
      </c>
      <c r="D209" s="21">
        <f t="shared" si="13"/>
        <v>97622</v>
      </c>
      <c r="E209" s="21">
        <f t="shared" si="14"/>
        <v>95.333984375</v>
      </c>
    </row>
    <row r="210">
      <c r="C210" s="21">
        <f>29101</f>
        <v>29101</v>
      </c>
      <c r="D210" s="21">
        <f t="shared" si="13"/>
        <v>97622</v>
      </c>
      <c r="E210" s="21">
        <f t="shared" si="14"/>
        <v>95.333984375</v>
      </c>
    </row>
    <row r="211">
      <c r="C211" s="21">
        <f>29235</f>
        <v>29235</v>
      </c>
      <c r="D211" s="21">
        <f t="shared" si="13"/>
        <v>97622</v>
      </c>
      <c r="E211" s="21">
        <f t="shared" si="14"/>
        <v>95.333984375</v>
      </c>
    </row>
    <row r="212">
      <c r="C212" s="21">
        <f>29356</f>
        <v>29356</v>
      </c>
      <c r="D212" s="21">
        <f t="shared" si="13"/>
        <v>97622</v>
      </c>
      <c r="E212" s="21">
        <f t="shared" si="14"/>
        <v>95.333984375</v>
      </c>
    </row>
    <row r="213">
      <c r="C213" s="21">
        <f>29496</f>
        <v>29496</v>
      </c>
      <c r="D213" s="21">
        <f t="shared" si="13"/>
        <v>97622</v>
      </c>
      <c r="E213" s="21">
        <f t="shared" si="14"/>
        <v>95.333984375</v>
      </c>
    </row>
    <row r="214">
      <c r="C214" s="21">
        <f>29644</f>
        <v>29644</v>
      </c>
      <c r="D214" s="21">
        <f t="shared" si="13"/>
        <v>97622</v>
      </c>
      <c r="E214" s="21">
        <f t="shared" si="14"/>
        <v>95.333984375</v>
      </c>
    </row>
    <row r="215">
      <c r="C215" s="21">
        <f>29778</f>
        <v>29778</v>
      </c>
      <c r="D215" s="21">
        <f t="shared" si="13"/>
        <v>97622</v>
      </c>
      <c r="E215" s="21">
        <f t="shared" si="14"/>
        <v>95.333984375</v>
      </c>
    </row>
    <row r="216">
      <c r="C216" s="21">
        <f>29887</f>
        <v>29887</v>
      </c>
      <c r="D216" s="21">
        <f t="shared" si="13"/>
        <v>97622</v>
      </c>
      <c r="E216" s="21">
        <f t="shared" si="14"/>
        <v>95.333984375</v>
      </c>
    </row>
    <row r="217">
      <c r="C217" s="21">
        <f>30005</f>
        <v>30005</v>
      </c>
      <c r="D217" s="21">
        <f t="shared" si="13"/>
        <v>97622</v>
      </c>
      <c r="E217" s="21">
        <f t="shared" si="14"/>
        <v>95.333984375</v>
      </c>
    </row>
    <row r="218">
      <c r="C218" s="21">
        <f>30150</f>
        <v>30150</v>
      </c>
      <c r="D218" s="21">
        <f t="shared" si="13"/>
        <v>97622</v>
      </c>
      <c r="E218" s="21">
        <f t="shared" si="14"/>
        <v>95.333984375</v>
      </c>
    </row>
    <row r="219">
      <c r="C219" s="21">
        <f>30278</f>
        <v>30278</v>
      </c>
      <c r="D219" s="21">
        <f t="shared" si="13"/>
        <v>97622</v>
      </c>
      <c r="E219" s="21">
        <f t="shared" si="14"/>
        <v>95.333984375</v>
      </c>
    </row>
    <row r="220">
      <c r="C220" s="21">
        <f>30461</f>
        <v>30461</v>
      </c>
      <c r="D220" s="21">
        <f>97636</f>
        <v>97636</v>
      </c>
      <c r="E220" s="21">
        <f>95.34765625</f>
        <v>95.34765625</v>
      </c>
    </row>
    <row r="221">
      <c r="C221" s="21">
        <f>30605</f>
        <v>30605</v>
      </c>
      <c r="D221" s="21">
        <f>97702</f>
        <v>97702</v>
      </c>
      <c r="E221" s="21">
        <f>95.412109375</f>
        <v>95.412109375</v>
      </c>
    </row>
    <row r="222">
      <c r="C222" s="21">
        <f>30740</f>
        <v>30740</v>
      </c>
      <c r="D222" s="21">
        <f>97702</f>
        <v>97702</v>
      </c>
      <c r="E222" s="21">
        <f>95.412109375</f>
        <v>95.412109375</v>
      </c>
    </row>
    <row r="223">
      <c r="C223" s="21">
        <f>30888</f>
        <v>30888</v>
      </c>
      <c r="D223" s="21">
        <f>97718</f>
        <v>97718</v>
      </c>
      <c r="E223" s="21">
        <f>95.427734375</f>
        <v>95.427734375</v>
      </c>
    </row>
    <row r="224">
      <c r="C224" s="21">
        <f>31009</f>
        <v>31009</v>
      </c>
      <c r="D224" s="21">
        <f>97682</f>
        <v>97682</v>
      </c>
      <c r="E224" s="21">
        <f>95.392578125</f>
        <v>95.392578125</v>
      </c>
    </row>
    <row r="225">
      <c r="C225" s="21">
        <f>31144</f>
        <v>31144</v>
      </c>
      <c r="D225" s="21">
        <f>97704</f>
        <v>97704</v>
      </c>
      <c r="E225" s="21">
        <f>95.4140625</f>
        <v>95.4140625</v>
      </c>
    </row>
    <row r="226">
      <c r="C226" s="21">
        <f>31288</f>
        <v>31288</v>
      </c>
      <c r="D226" s="21">
        <f>97726</f>
        <v>97726</v>
      </c>
      <c r="E226" s="21">
        <f>95.435546875</f>
        <v>95.435546875</v>
      </c>
    </row>
    <row r="227">
      <c r="C227" s="21">
        <f>31414</f>
        <v>31414</v>
      </c>
      <c r="D227" s="21">
        <f>97750</f>
        <v>97750</v>
      </c>
      <c r="E227" s="21">
        <f>95.458984375</f>
        <v>95.458984375</v>
      </c>
    </row>
    <row r="228">
      <c r="C228" s="21">
        <f>31557</f>
        <v>31557</v>
      </c>
      <c r="D228" s="21">
        <f>97768</f>
        <v>97768</v>
      </c>
      <c r="E228" s="21">
        <f>95.4765625</f>
        <v>95.4765625</v>
      </c>
    </row>
    <row r="229">
      <c r="C229" s="21">
        <f>31702</f>
        <v>31702</v>
      </c>
      <c r="D229" s="21">
        <f>97782</f>
        <v>97782</v>
      </c>
      <c r="E229" s="21">
        <f>95.490234375</f>
        <v>95.490234375</v>
      </c>
    </row>
    <row r="230">
      <c r="C230" s="21">
        <f>31834</f>
        <v>31834</v>
      </c>
      <c r="D230" s="21">
        <f>97808</f>
        <v>97808</v>
      </c>
      <c r="E230" s="21">
        <f>95.515625</f>
        <v>95.515625</v>
      </c>
    </row>
    <row r="231">
      <c r="C231" s="21">
        <f>31952</f>
        <v>31952</v>
      </c>
      <c r="D231" s="21">
        <f t="shared" ref="D231:D241" si="15">97828</f>
        <v>97828</v>
      </c>
      <c r="E231" s="21">
        <f t="shared" ref="E231:E241" si="16">95.53515625</f>
        <v>95.53515625</v>
      </c>
    </row>
    <row r="232">
      <c r="C232" s="21">
        <f>32066</f>
        <v>32066</v>
      </c>
      <c r="D232" s="21">
        <f t="shared" si="15"/>
        <v>97828</v>
      </c>
      <c r="E232" s="21">
        <f t="shared" si="16"/>
        <v>95.53515625</v>
      </c>
    </row>
    <row r="233">
      <c r="C233" s="21">
        <f>32201</f>
        <v>32201</v>
      </c>
      <c r="D233" s="21">
        <f t="shared" si="15"/>
        <v>97828</v>
      </c>
      <c r="E233" s="21">
        <f t="shared" si="16"/>
        <v>95.53515625</v>
      </c>
    </row>
    <row r="234">
      <c r="C234" s="21">
        <f>32314</f>
        <v>32314</v>
      </c>
      <c r="D234" s="21">
        <f t="shared" si="15"/>
        <v>97828</v>
      </c>
      <c r="E234" s="21">
        <f t="shared" si="16"/>
        <v>95.53515625</v>
      </c>
    </row>
    <row r="235">
      <c r="C235" s="21">
        <f>32434</f>
        <v>32434</v>
      </c>
      <c r="D235" s="21">
        <f t="shared" si="15"/>
        <v>97828</v>
      </c>
      <c r="E235" s="21">
        <f t="shared" si="16"/>
        <v>95.53515625</v>
      </c>
    </row>
    <row r="236">
      <c r="C236" s="21">
        <f>32549</f>
        <v>32549</v>
      </c>
      <c r="D236" s="21">
        <f t="shared" si="15"/>
        <v>97828</v>
      </c>
      <c r="E236" s="21">
        <f t="shared" si="16"/>
        <v>95.53515625</v>
      </c>
    </row>
    <row r="237">
      <c r="C237" s="21">
        <f>32692</f>
        <v>32692</v>
      </c>
      <c r="D237" s="21">
        <f t="shared" si="15"/>
        <v>97828</v>
      </c>
      <c r="E237" s="21">
        <f t="shared" si="16"/>
        <v>95.53515625</v>
      </c>
    </row>
    <row r="238">
      <c r="C238" s="21">
        <f>32813</f>
        <v>32813</v>
      </c>
      <c r="D238" s="21">
        <f t="shared" si="15"/>
        <v>97828</v>
      </c>
      <c r="E238" s="21">
        <f t="shared" si="16"/>
        <v>95.53515625</v>
      </c>
    </row>
    <row r="239">
      <c r="C239" s="21">
        <f>32961</f>
        <v>32961</v>
      </c>
      <c r="D239" s="21">
        <f t="shared" si="15"/>
        <v>97828</v>
      </c>
      <c r="E239" s="21">
        <f t="shared" si="16"/>
        <v>95.53515625</v>
      </c>
    </row>
    <row r="240">
      <c r="C240" s="21">
        <f>33096</f>
        <v>33096</v>
      </c>
      <c r="D240" s="21">
        <f t="shared" si="15"/>
        <v>97828</v>
      </c>
      <c r="E240" s="21">
        <f t="shared" si="16"/>
        <v>95.53515625</v>
      </c>
    </row>
    <row r="241">
      <c r="C241" s="21">
        <f>33245</f>
        <v>33245</v>
      </c>
      <c r="D241" s="21">
        <f t="shared" si="15"/>
        <v>97828</v>
      </c>
      <c r="E241" s="21">
        <f t="shared" si="16"/>
        <v>95.53515625</v>
      </c>
    </row>
    <row r="242">
      <c r="C242" s="21">
        <f>33375</f>
        <v>33375</v>
      </c>
      <c r="D242" s="21">
        <f>97916</f>
        <v>97916</v>
      </c>
      <c r="E242" s="21">
        <f>95.62109375</f>
        <v>95.62109375</v>
      </c>
    </row>
    <row r="243">
      <c r="C243" s="21">
        <f>33523</f>
        <v>33523</v>
      </c>
      <c r="D243" s="21">
        <f>97916</f>
        <v>97916</v>
      </c>
      <c r="E243" s="21">
        <f>95.62109375</f>
        <v>95.62109375</v>
      </c>
    </row>
    <row r="244">
      <c r="C244" s="21">
        <f>33703</f>
        <v>33703</v>
      </c>
      <c r="D244" s="21">
        <f>97940</f>
        <v>97940</v>
      </c>
      <c r="E244" s="21">
        <f>95.64453125</f>
        <v>95.64453125</v>
      </c>
    </row>
    <row r="245">
      <c r="C245" s="21">
        <f>33838</f>
        <v>33838</v>
      </c>
      <c r="D245" s="21">
        <f>97978</f>
        <v>97978</v>
      </c>
      <c r="E245" s="21">
        <f>95.681640625</f>
        <v>95.681640625</v>
      </c>
    </row>
    <row r="246">
      <c r="C246" s="21">
        <f>33961</f>
        <v>33961</v>
      </c>
      <c r="D246" s="21">
        <f>97982</f>
        <v>97982</v>
      </c>
      <c r="E246" s="21">
        <f>95.685546875</f>
        <v>95.685546875</v>
      </c>
    </row>
    <row r="247">
      <c r="C247" s="21">
        <f>34078</f>
        <v>34078</v>
      </c>
      <c r="D247" s="21">
        <f>97994</f>
        <v>97994</v>
      </c>
      <c r="E247" s="21">
        <f>95.697265625</f>
        <v>95.697265625</v>
      </c>
    </row>
    <row r="248">
      <c r="C248" s="21">
        <f>34236</f>
        <v>34236</v>
      </c>
      <c r="D248" s="21">
        <f>98006</f>
        <v>98006</v>
      </c>
      <c r="E248" s="21">
        <f>95.708984375</f>
        <v>95.708984375</v>
      </c>
    </row>
    <row r="249">
      <c r="C249" s="21">
        <f>34360</f>
        <v>34360</v>
      </c>
      <c r="D249" s="21">
        <f>98022</f>
        <v>98022</v>
      </c>
      <c r="E249" s="21">
        <f>95.724609375</f>
        <v>95.724609375</v>
      </c>
    </row>
    <row r="250">
      <c r="C250" s="21">
        <f>34491</f>
        <v>34491</v>
      </c>
      <c r="D250" s="21">
        <f>98042</f>
        <v>98042</v>
      </c>
      <c r="E250" s="21">
        <f>95.744140625</f>
        <v>95.744140625</v>
      </c>
    </row>
    <row r="251">
      <c r="C251" s="21">
        <f>34640</f>
        <v>34640</v>
      </c>
      <c r="D251" s="21">
        <f>98056</f>
        <v>98056</v>
      </c>
      <c r="E251" s="21">
        <f>95.7578125</f>
        <v>95.7578125</v>
      </c>
    </row>
    <row r="252">
      <c r="C252" s="21">
        <f>34761</f>
        <v>34761</v>
      </c>
      <c r="D252" s="21">
        <f>98074</f>
        <v>98074</v>
      </c>
      <c r="E252" s="21">
        <f>95.775390625</f>
        <v>95.775390625</v>
      </c>
    </row>
    <row r="253">
      <c r="C253" s="21">
        <f>34897</f>
        <v>34897</v>
      </c>
      <c r="D253" s="21">
        <f>98082</f>
        <v>98082</v>
      </c>
      <c r="E253" s="21">
        <f>95.783203125</f>
        <v>95.783203125</v>
      </c>
    </row>
    <row r="254">
      <c r="C254" s="21">
        <f>35033</f>
        <v>35033</v>
      </c>
      <c r="D254" s="21">
        <f>98082</f>
        <v>98082</v>
      </c>
      <c r="E254" s="21">
        <f>95.783203125</f>
        <v>95.783203125</v>
      </c>
    </row>
    <row r="255">
      <c r="C255" s="21">
        <f>35179</f>
        <v>35179</v>
      </c>
      <c r="D255" s="21">
        <f>98082</f>
        <v>98082</v>
      </c>
      <c r="E255" s="21">
        <f>95.783203125</f>
        <v>95.783203125</v>
      </c>
    </row>
    <row r="256">
      <c r="C256" s="21">
        <f>35331</f>
        <v>35331</v>
      </c>
      <c r="D256" s="21">
        <f>98082</f>
        <v>98082</v>
      </c>
      <c r="E256" s="21">
        <f>95.783203125</f>
        <v>95.783203125</v>
      </c>
    </row>
    <row r="257">
      <c r="C257" s="21">
        <f>35470</f>
        <v>35470</v>
      </c>
      <c r="D257" s="21">
        <f>98084</f>
        <v>98084</v>
      </c>
      <c r="E257" s="21">
        <f>95.78515625</f>
        <v>95.78515625</v>
      </c>
    </row>
    <row r="258">
      <c r="C258" s="21">
        <f>35590</f>
        <v>35590</v>
      </c>
      <c r="D258" s="21">
        <f>98084</f>
        <v>98084</v>
      </c>
      <c r="E258" s="21">
        <f>95.78515625</f>
        <v>95.78515625</v>
      </c>
    </row>
    <row r="259">
      <c r="C259" s="21">
        <f>35721</f>
        <v>35721</v>
      </c>
      <c r="D259" s="21">
        <f>98084</f>
        <v>98084</v>
      </c>
      <c r="E259" s="21">
        <f>95.78515625</f>
        <v>95.78515625</v>
      </c>
    </row>
    <row r="260">
      <c r="C260" s="21">
        <f>35843</f>
        <v>35843</v>
      </c>
      <c r="D260" s="21">
        <f>98086</f>
        <v>98086</v>
      </c>
      <c r="E260" s="21">
        <f>95.787109375</f>
        <v>95.787109375</v>
      </c>
    </row>
    <row r="261">
      <c r="C261" s="21">
        <f>35965</f>
        <v>35965</v>
      </c>
      <c r="D261" s="21">
        <f>98086</f>
        <v>98086</v>
      </c>
      <c r="E261" s="21">
        <f>95.787109375</f>
        <v>95.787109375</v>
      </c>
    </row>
    <row r="262">
      <c r="C262" s="21">
        <f>36106</f>
        <v>36106</v>
      </c>
      <c r="D262" s="21">
        <f>98086</f>
        <v>98086</v>
      </c>
      <c r="E262" s="21">
        <f>95.787109375</f>
        <v>95.787109375</v>
      </c>
    </row>
    <row r="263">
      <c r="C263" s="21">
        <f>36227</f>
        <v>36227</v>
      </c>
      <c r="D263" s="21">
        <f>98086</f>
        <v>98086</v>
      </c>
      <c r="E263" s="21">
        <f>95.787109375</f>
        <v>95.787109375</v>
      </c>
    </row>
    <row r="264">
      <c r="C264" s="21">
        <f>36371</f>
        <v>36371</v>
      </c>
      <c r="D264" s="21">
        <f>98086</f>
        <v>98086</v>
      </c>
      <c r="E264" s="21">
        <f>95.787109375</f>
        <v>95.787109375</v>
      </c>
    </row>
    <row r="265">
      <c r="C265" s="21">
        <f>36527</f>
        <v>36527</v>
      </c>
      <c r="D265" s="21">
        <f>98086</f>
        <v>98086</v>
      </c>
      <c r="E265" s="21">
        <f>95.787109375</f>
        <v>95.787109375</v>
      </c>
    </row>
    <row r="266">
      <c r="C266" s="21">
        <f>36719</f>
        <v>36719</v>
      </c>
      <c r="D266" s="21">
        <f>98086</f>
        <v>98086</v>
      </c>
      <c r="E266" s="21">
        <f>95.787109375</f>
        <v>95.787109375</v>
      </c>
    </row>
    <row r="267">
      <c r="C267" s="21">
        <f>36894</f>
        <v>36894</v>
      </c>
      <c r="D267" s="21">
        <f>98084</f>
        <v>98084</v>
      </c>
      <c r="E267" s="21">
        <f>95.78515625</f>
        <v>95.78515625</v>
      </c>
    </row>
    <row r="268">
      <c r="C268" s="21">
        <f>37040</f>
        <v>37040</v>
      </c>
      <c r="D268" s="21">
        <f>98084</f>
        <v>98084</v>
      </c>
      <c r="E268" s="21">
        <f>95.78515625</f>
        <v>95.78515625</v>
      </c>
    </row>
    <row r="269">
      <c r="C269" s="21">
        <f>37204</f>
        <v>37204</v>
      </c>
      <c r="D269" s="21">
        <f>98084</f>
        <v>98084</v>
      </c>
      <c r="E269" s="21">
        <f>95.78515625</f>
        <v>95.78515625</v>
      </c>
    </row>
    <row r="270">
      <c r="C270" s="21">
        <f>37388</f>
        <v>37388</v>
      </c>
      <c r="D270" s="21">
        <f>98088</f>
        <v>98088</v>
      </c>
      <c r="E270" s="21">
        <f>95.7890625</f>
        <v>95.7890625</v>
      </c>
    </row>
    <row r="271">
      <c r="C271" s="21">
        <f>37517</f>
        <v>37517</v>
      </c>
      <c r="D271" s="21">
        <f>98088</f>
        <v>98088</v>
      </c>
      <c r="E271" s="21">
        <f>95.7890625</f>
        <v>95.7890625</v>
      </c>
    </row>
    <row r="272">
      <c r="C272" s="21">
        <f>37663</f>
        <v>37663</v>
      </c>
      <c r="D272" s="21">
        <f>98088</f>
        <v>98088</v>
      </c>
      <c r="E272" s="21">
        <f>95.7890625</f>
        <v>95.7890625</v>
      </c>
    </row>
    <row r="273">
      <c r="C273" s="21">
        <f>37820</f>
        <v>37820</v>
      </c>
      <c r="D273" s="21">
        <f>98088</f>
        <v>98088</v>
      </c>
      <c r="E273" s="21">
        <f>95.7890625</f>
        <v>95.7890625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2016-01-08T15:46:48Z</dcterms:created>
  <dcterms:modified xsi:type="dcterms:W3CDTF">2015-11-23T20:07:03Z</dcterms:modified>
  <cp:lastPrinted>2016-01-08T15:46:48Z</cp:lastPrinted>
</cp:coreProperties>
</file>