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<sst xmlns="http://schemas.openxmlformats.org/spreadsheetml/2006/main" count="8" uniqueCount="8">
  <si>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</si>
  <si>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</si>
  <si>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</si>
  <si>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</si>
  <si>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186(169x)</t>
  </si>
  <si>
    <t>AVERAGE: 129(246x)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</si>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</sst>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Sheet1!$A$2:$A$170</c:f>
              <c:numCache/>
            </c:numRef>
          </c:cat>
          <c:val>
            <c:numRef>
              <c:f>Sheet1!$B$2:$B$170</c:f>
              <c:numCache/>
            </c:numRef>
          </c:val>
          <c:smooth val="0"/>
        </c:ser>
        <c:marker val="1"/>
        <c:axId val="506775047"/>
        <c:axId val="1377160602"/>
      </c:lineChart>
      <c:catAx>
        <c:axId val="5067750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77160602"/>
        <c:crosses val="autoZero"/>
        <c:auto val="1"/>
        <c:lblOffset val="100"/>
        <c:tickLblSkip val="1"/>
        <c:tickMarkSkip val="1"/>
        <c:noMultiLvlLbl val="0"/>
      </c:catAx>
      <c:valAx>
        <c:axId val="137716060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50677504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Sheet1!$C$2:$C$247</c:f>
              <c:numCache/>
            </c:numRef>
          </c:cat>
          <c:val>
            <c:numRef>
              <c:f>Sheet1!$E$2:$E$247</c:f>
              <c:numCache/>
            </c:numRef>
          </c:val>
          <c:smooth val="0"/>
        </c:ser>
        <c:marker val="1"/>
        <c:axId val="917935693"/>
        <c:axId val="823758059"/>
      </c:lineChart>
      <c:catAx>
        <c:axId val="91793569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23758059"/>
        <c:crosses val="autoZero"/>
        <c:auto val="1"/>
        <c:lblOffset val="100"/>
        <c:tickLblSkip val="1"/>
        <c:tickMarkSkip val="1"/>
        <c:noMultiLvlLbl val="0"/>
      </c:catAx>
      <c:valAx>
        <c:axId val="8237580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1793569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4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2104</f>
        <v>2104</v>
      </c>
      <c r="B2" s="21">
        <f>23</f>
        <v>23</v>
      </c>
      <c r="C2" s="21">
        <f>2045</f>
        <v>2045</v>
      </c>
      <c r="D2" s="21">
        <f>5892</f>
        <v>5892</v>
      </c>
      <c r="E2" s="21">
        <f>5.75390625</f>
        <v>5.75390625</v>
      </c>
      <c r="G2" s="21">
        <f>186</f>
        <v>186</v>
      </c>
    </row>
    <row r="3">
      <c r="A3" s="21">
        <f>2297</f>
        <v>2297</v>
      </c>
      <c r="B3" s="21">
        <f>23</f>
        <v>23</v>
      </c>
      <c r="C3" s="21">
        <f>2165</f>
        <v>2165</v>
      </c>
      <c r="D3" s="21">
        <f>9490</f>
        <v>9490</v>
      </c>
      <c r="E3" s="21">
        <f>9.267578125</f>
        <v>9.267578125</v>
      </c>
    </row>
    <row r="4">
      <c r="A4" s="21">
        <f>2458</f>
        <v>2458</v>
      </c>
      <c r="B4" s="21">
        <f>25</f>
        <v>25</v>
      </c>
      <c r="C4" s="21">
        <f>2276</f>
        <v>2276</v>
      </c>
      <c r="D4" s="21">
        <f>10367</f>
        <v>10367</v>
      </c>
      <c r="E4" s="21">
        <f>10.1240234375</f>
        <v>10.1240234375</v>
      </c>
      <c r="G4" s="21" t="s">
        <v>5</v>
      </c>
    </row>
    <row r="5">
      <c r="A5" s="21">
        <f>2630</f>
        <v>2630</v>
      </c>
      <c r="B5" s="21">
        <f>23</f>
        <v>23</v>
      </c>
      <c r="C5" s="21">
        <f>2381</f>
        <v>2381</v>
      </c>
      <c r="D5" s="21">
        <f>11287</f>
        <v>11287</v>
      </c>
      <c r="E5" s="21">
        <f>11.0224609375</f>
        <v>11.0224609375</v>
      </c>
      <c r="G5" s="21">
        <f>129</f>
        <v>129</v>
      </c>
    </row>
    <row r="6">
      <c r="A6" s="21">
        <f>2800</f>
        <v>2800</v>
      </c>
      <c r="B6" s="21">
        <f>24</f>
        <v>24</v>
      </c>
      <c r="C6" s="21">
        <f>2473</f>
        <v>2473</v>
      </c>
      <c r="D6" s="21">
        <f>11913</f>
        <v>11913</v>
      </c>
      <c r="E6" s="21">
        <f>11.6337890625</f>
        <v>11.6337890625</v>
      </c>
    </row>
    <row r="7">
      <c r="A7" s="21">
        <f>3002</f>
        <v>3002</v>
      </c>
      <c r="B7" s="21">
        <f>16</f>
        <v>16</v>
      </c>
      <c r="C7" s="21">
        <f>2570</f>
        <v>2570</v>
      </c>
      <c r="D7" s="21">
        <f>13967</f>
        <v>13967</v>
      </c>
      <c r="E7" s="21">
        <f>13.6396484375</f>
        <v>13.6396484375</v>
      </c>
    </row>
    <row r="8">
      <c r="A8" s="21">
        <f>3170</f>
        <v>3170</v>
      </c>
      <c r="B8" s="21">
        <f>7</f>
        <v>7</v>
      </c>
      <c r="C8" s="21">
        <f>2669</f>
        <v>2669</v>
      </c>
      <c r="D8" s="21">
        <f>13879</f>
        <v>13879</v>
      </c>
      <c r="E8" s="21">
        <f>13.5537109375</f>
        <v>13.5537109375</v>
      </c>
    </row>
    <row r="9">
      <c r="A9" s="21">
        <f>3339</f>
        <v>3339</v>
      </c>
      <c r="B9" s="21">
        <f>0</f>
        <v>0</v>
      </c>
      <c r="C9" s="21">
        <f>2768</f>
        <v>2768</v>
      </c>
      <c r="D9" s="21">
        <f>14319</f>
        <v>14319</v>
      </c>
      <c r="E9" s="21">
        <f>13.9833984375</f>
        <v>13.9833984375</v>
      </c>
    </row>
    <row r="10">
      <c r="A10" s="21">
        <f>3515</f>
        <v>3515</v>
      </c>
      <c r="B10" s="21">
        <f>0</f>
        <v>0</v>
      </c>
      <c r="C10" s="21">
        <f>2867</f>
        <v>2867</v>
      </c>
      <c r="D10" s="21">
        <f>14581</f>
        <v>14581</v>
      </c>
      <c r="E10" s="21">
        <f>14.2392578125</f>
        <v>14.2392578125</v>
      </c>
    </row>
    <row r="11">
      <c r="A11" s="21">
        <f>3701</f>
        <v>3701</v>
      </c>
      <c r="B11" s="21">
        <f>0</f>
        <v>0</v>
      </c>
      <c r="C11" s="21">
        <f>2960</f>
        <v>2960</v>
      </c>
      <c r="D11" s="21">
        <f>16030</f>
        <v>16030</v>
      </c>
      <c r="E11" s="21">
        <f>15.654296875</f>
        <v>15.654296875</v>
      </c>
    </row>
    <row r="12">
      <c r="A12" s="21">
        <f>3865</f>
        <v>3865</v>
      </c>
      <c r="B12" s="21">
        <f>0</f>
        <v>0</v>
      </c>
      <c r="C12" s="21">
        <f>3084</f>
        <v>3084</v>
      </c>
      <c r="D12" s="21">
        <f>51023</f>
        <v>51023</v>
      </c>
      <c r="E12" s="21">
        <f>49.8271484375</f>
        <v>49.8271484375</v>
      </c>
      <c r="H12" s="21" t="s">
        <v>6</v>
      </c>
      <c r="I12" s="21" t="s">
        <v>7</v>
      </c>
      <c r="J12" s="21" t="s">
        <v>8</v>
      </c>
    </row>
    <row r="13">
      <c r="A13" s="21">
        <f>4034</f>
        <v>4034</v>
      </c>
      <c r="B13" s="21">
        <f>0</f>
        <v>0</v>
      </c>
      <c r="C13" s="21">
        <f>3210</f>
        <v>3210</v>
      </c>
      <c r="D13" s="21">
        <f>68386</f>
        <v>68386</v>
      </c>
      <c r="E13" s="21">
        <f>66.783203125</f>
        <v>66.783203125</v>
      </c>
      <c r="H13" s="21">
        <v>81</v>
      </c>
      <c r="I13" s="21">
        <f>MAX(E2:E885)</f>
        <v>125.8818359375</v>
      </c>
      <c r="J13" s="21">
        <v>96</v>
      </c>
    </row>
    <row r="14">
      <c r="A14" s="21">
        <f>4211</f>
        <v>4211</v>
      </c>
      <c r="B14" s="21">
        <f>3</f>
        <v>3</v>
      </c>
      <c r="C14" s="21">
        <f>3348</f>
        <v>3348</v>
      </c>
      <c r="D14" s="21">
        <f>68386</f>
        <v>68386</v>
      </c>
      <c r="E14" s="21">
        <f>66.783203125</f>
        <v>66.783203125</v>
      </c>
    </row>
    <row r="15">
      <c r="A15" s="21">
        <f>4378</f>
        <v>4378</v>
      </c>
      <c r="B15" s="21">
        <f>0</f>
        <v>0</v>
      </c>
      <c r="C15" s="21">
        <f>3447</f>
        <v>3447</v>
      </c>
      <c r="D15" s="21">
        <f>68386</f>
        <v>68386</v>
      </c>
      <c r="E15" s="21">
        <f>66.783203125</f>
        <v>66.783203125</v>
      </c>
    </row>
    <row r="16">
      <c r="A16" s="21">
        <f>4540</f>
        <v>4540</v>
      </c>
      <c r="B16" s="21">
        <f>0</f>
        <v>0</v>
      </c>
      <c r="C16" s="21">
        <f>3575</f>
        <v>3575</v>
      </c>
      <c r="D16" s="21">
        <f>68386</f>
        <v>68386</v>
      </c>
      <c r="E16" s="21">
        <f>66.783203125</f>
        <v>66.783203125</v>
      </c>
    </row>
    <row r="17">
      <c r="A17" s="21">
        <f>4699</f>
        <v>4699</v>
      </c>
      <c r="B17" s="21">
        <f>0</f>
        <v>0</v>
      </c>
      <c r="C17" s="21">
        <f>3694</f>
        <v>3694</v>
      </c>
      <c r="D17" s="21">
        <f>83926</f>
        <v>83926</v>
      </c>
      <c r="E17" s="21">
        <f>81.958984375</f>
        <v>81.958984375</v>
      </c>
    </row>
    <row r="18">
      <c r="A18" s="21">
        <f>4892</f>
        <v>4892</v>
      </c>
      <c r="B18" s="21">
        <f>0</f>
        <v>0</v>
      </c>
      <c r="C18" s="21">
        <f>3800</f>
        <v>3800</v>
      </c>
      <c r="D18" s="21">
        <f>83926</f>
        <v>83926</v>
      </c>
      <c r="E18" s="21">
        <f>81.958984375</f>
        <v>81.958984375</v>
      </c>
    </row>
    <row r="19">
      <c r="A19" s="21">
        <f>5081</f>
        <v>5081</v>
      </c>
      <c r="B19" s="21">
        <f>0</f>
        <v>0</v>
      </c>
      <c r="C19" s="21">
        <f>3929</f>
        <v>3929</v>
      </c>
      <c r="D19" s="21">
        <f>83926</f>
        <v>83926</v>
      </c>
      <c r="E19" s="21">
        <f>81.958984375</f>
        <v>81.958984375</v>
      </c>
    </row>
    <row r="20">
      <c r="A20" s="21">
        <f>5282</f>
        <v>5282</v>
      </c>
      <c r="B20" s="21">
        <f>19</f>
        <v>19</v>
      </c>
      <c r="C20" s="21">
        <f>4062</f>
        <v>4062</v>
      </c>
      <c r="D20" s="21">
        <f>83926</f>
        <v>83926</v>
      </c>
      <c r="E20" s="21">
        <f>81.958984375</f>
        <v>81.958984375</v>
      </c>
    </row>
    <row r="21">
      <c r="A21" s="21">
        <f>5452</f>
        <v>5452</v>
      </c>
      <c r="B21" s="21">
        <f>4</f>
        <v>4</v>
      </c>
      <c r="C21" s="21">
        <f>4188</f>
        <v>4188</v>
      </c>
      <c r="D21" s="21">
        <f>83931</f>
        <v>83931</v>
      </c>
      <c r="E21" s="21">
        <f>81.9638671875</f>
        <v>81.9638671875</v>
      </c>
    </row>
    <row r="22">
      <c r="A22" s="21">
        <f>5624</f>
        <v>5624</v>
      </c>
      <c r="B22" s="21">
        <f>4</f>
        <v>4</v>
      </c>
      <c r="C22" s="21">
        <f>4316</f>
        <v>4316</v>
      </c>
      <c r="D22" s="21">
        <f>83937</f>
        <v>83937</v>
      </c>
      <c r="E22" s="21">
        <f>81.9697265625</f>
        <v>81.9697265625</v>
      </c>
    </row>
    <row r="23">
      <c r="A23" s="21">
        <f>5804</f>
        <v>5804</v>
      </c>
      <c r="B23" s="21">
        <f>3</f>
        <v>3</v>
      </c>
      <c r="C23" s="21">
        <f>4467</f>
        <v>4467</v>
      </c>
      <c r="D23" s="21">
        <f>83995</f>
        <v>83995</v>
      </c>
      <c r="E23" s="21">
        <f>82.0263671875</f>
        <v>82.0263671875</v>
      </c>
    </row>
    <row r="24">
      <c r="A24" s="21">
        <f>5973</f>
        <v>5973</v>
      </c>
      <c r="B24" s="21">
        <f>4</f>
        <v>4</v>
      </c>
      <c r="C24" s="21">
        <f>4589</f>
        <v>4589</v>
      </c>
      <c r="D24" s="21">
        <f>84007</f>
        <v>84007</v>
      </c>
      <c r="E24" s="21">
        <f>82.0380859375</f>
        <v>82.0380859375</v>
      </c>
    </row>
    <row r="25">
      <c r="A25" s="21">
        <f>6189</f>
        <v>6189</v>
      </c>
      <c r="B25" s="21">
        <f>5</f>
        <v>5</v>
      </c>
      <c r="C25" s="21">
        <f>4727</f>
        <v>4727</v>
      </c>
      <c r="D25" s="21">
        <f>84011</f>
        <v>84011</v>
      </c>
      <c r="E25" s="21">
        <f>82.0419921875</f>
        <v>82.0419921875</v>
      </c>
    </row>
    <row r="26">
      <c r="A26" s="21">
        <f>6385</f>
        <v>6385</v>
      </c>
      <c r="B26" s="21">
        <f>3</f>
        <v>3</v>
      </c>
      <c r="C26" s="21">
        <f>4849</f>
        <v>4849</v>
      </c>
      <c r="D26" s="21">
        <f>84011</f>
        <v>84011</v>
      </c>
      <c r="E26" s="21">
        <f>82.0419921875</f>
        <v>82.0419921875</v>
      </c>
    </row>
    <row r="27">
      <c r="A27" s="21">
        <f>6578</f>
        <v>6578</v>
      </c>
      <c r="B27" s="21">
        <f t="shared" ref="B27:B43" si="0">0</f>
        <v>0</v>
      </c>
      <c r="C27" s="21">
        <f>4976</f>
        <v>4976</v>
      </c>
      <c r="D27" s="21">
        <f>84011</f>
        <v>84011</v>
      </c>
      <c r="E27" s="21">
        <f>82.0419921875</f>
        <v>82.0419921875</v>
      </c>
    </row>
    <row r="28">
      <c r="A28" s="21">
        <f>6761</f>
        <v>6761</v>
      </c>
      <c r="B28" s="21">
        <f t="shared" si="0"/>
        <v>0</v>
      </c>
      <c r="C28" s="21">
        <f>5182</f>
        <v>5182</v>
      </c>
      <c r="D28" s="21">
        <f>84013</f>
        <v>84013</v>
      </c>
      <c r="E28" s="21">
        <f>82.0439453125</f>
        <v>82.0439453125</v>
      </c>
    </row>
    <row r="29">
      <c r="A29" s="21">
        <f>6926</f>
        <v>6926</v>
      </c>
      <c r="B29" s="21">
        <f t="shared" si="0"/>
        <v>0</v>
      </c>
      <c r="C29" s="21">
        <f>5307</f>
        <v>5307</v>
      </c>
      <c r="D29" s="21">
        <f>84577</f>
        <v>84577</v>
      </c>
      <c r="E29" s="21">
        <f>82.5947265625</f>
        <v>82.5947265625</v>
      </c>
    </row>
    <row r="30">
      <c r="A30" s="21">
        <f>7098</f>
        <v>7098</v>
      </c>
      <c r="B30" s="21">
        <f t="shared" si="0"/>
        <v>0</v>
      </c>
      <c r="C30" s="21">
        <f>5410</f>
        <v>5410</v>
      </c>
      <c r="D30" s="21">
        <f>85179</f>
        <v>85179</v>
      </c>
      <c r="E30" s="21">
        <f>83.1826171875</f>
        <v>83.1826171875</v>
      </c>
    </row>
    <row r="31">
      <c r="A31" s="21">
        <f>7265</f>
        <v>7265</v>
      </c>
      <c r="B31" s="21">
        <f t="shared" si="0"/>
        <v>0</v>
      </c>
      <c r="C31" s="21">
        <f>5549</f>
        <v>5549</v>
      </c>
      <c r="D31" s="21">
        <f>85207</f>
        <v>85207</v>
      </c>
      <c r="E31" s="21">
        <f>83.2099609375</f>
        <v>83.2099609375</v>
      </c>
    </row>
    <row r="32">
      <c r="A32" s="21">
        <f>7460</f>
        <v>7460</v>
      </c>
      <c r="B32" s="21">
        <f t="shared" si="0"/>
        <v>0</v>
      </c>
      <c r="C32" s="21">
        <f>5680</f>
        <v>5680</v>
      </c>
      <c r="D32" s="21">
        <f>85251</f>
        <v>85251</v>
      </c>
      <c r="E32" s="21">
        <f>83.2529296875</f>
        <v>83.2529296875</v>
      </c>
    </row>
    <row r="33">
      <c r="A33" s="21">
        <f>7630</f>
        <v>7630</v>
      </c>
      <c r="B33" s="21">
        <f t="shared" si="0"/>
        <v>0</v>
      </c>
      <c r="C33" s="21">
        <f>5808</f>
        <v>5808</v>
      </c>
      <c r="D33" s="21">
        <f>85279</f>
        <v>85279</v>
      </c>
      <c r="E33" s="21">
        <f>83.2802734375</f>
        <v>83.2802734375</v>
      </c>
    </row>
    <row r="34">
      <c r="A34" s="21">
        <f>7819</f>
        <v>7819</v>
      </c>
      <c r="B34" s="21">
        <f t="shared" si="0"/>
        <v>0</v>
      </c>
      <c r="C34" s="21">
        <f>5932</f>
        <v>5932</v>
      </c>
      <c r="D34" s="21">
        <f>85301</f>
        <v>85301</v>
      </c>
      <c r="E34" s="21">
        <f>83.3017578125</f>
        <v>83.3017578125</v>
      </c>
    </row>
    <row r="35">
      <c r="A35" s="21">
        <f>8000</f>
        <v>8000</v>
      </c>
      <c r="B35" s="21">
        <f t="shared" si="0"/>
        <v>0</v>
      </c>
      <c r="C35" s="21">
        <f>6048</f>
        <v>6048</v>
      </c>
      <c r="D35" s="21">
        <f>85279</f>
        <v>85279</v>
      </c>
      <c r="E35" s="21">
        <f>83.2802734375</f>
        <v>83.2802734375</v>
      </c>
    </row>
    <row r="36">
      <c r="A36" s="21">
        <f>8212</f>
        <v>8212</v>
      </c>
      <c r="B36" s="21">
        <f t="shared" si="0"/>
        <v>0</v>
      </c>
      <c r="C36" s="21">
        <f>6157</f>
        <v>6157</v>
      </c>
      <c r="D36" s="21">
        <f>85303</f>
        <v>85303</v>
      </c>
      <c r="E36" s="21">
        <f>83.3037109375</f>
        <v>83.3037109375</v>
      </c>
    </row>
    <row r="37">
      <c r="A37" s="21">
        <f>8384</f>
        <v>8384</v>
      </c>
      <c r="B37" s="21">
        <f t="shared" si="0"/>
        <v>0</v>
      </c>
      <c r="C37" s="21">
        <f>6283</f>
        <v>6283</v>
      </c>
      <c r="D37" s="21">
        <f>85333</f>
        <v>85333</v>
      </c>
      <c r="E37" s="21">
        <f>83.3330078125</f>
        <v>83.3330078125</v>
      </c>
    </row>
    <row r="38">
      <c r="A38" s="21">
        <f>8575</f>
        <v>8575</v>
      </c>
      <c r="B38" s="21">
        <f t="shared" si="0"/>
        <v>0</v>
      </c>
      <c r="C38" s="21">
        <f>6384</f>
        <v>6384</v>
      </c>
      <c r="D38" s="21">
        <f>85293</f>
        <v>85293</v>
      </c>
      <c r="E38" s="21">
        <f>83.2939453125</f>
        <v>83.2939453125</v>
      </c>
    </row>
    <row r="39">
      <c r="A39" s="21">
        <f>8816</f>
        <v>8816</v>
      </c>
      <c r="B39" s="21">
        <f t="shared" si="0"/>
        <v>0</v>
      </c>
      <c r="C39" s="21">
        <f>6487</f>
        <v>6487</v>
      </c>
      <c r="D39" s="21">
        <f t="shared" ref="D39:D64" si="1">85297</f>
        <v>85297</v>
      </c>
      <c r="E39" s="21">
        <f t="shared" ref="E39:E64" si="2">83.2978515625</f>
        <v>83.2978515625</v>
      </c>
    </row>
    <row r="40">
      <c r="A40" s="21">
        <f>9002</f>
        <v>9002</v>
      </c>
      <c r="B40" s="21">
        <f t="shared" si="0"/>
        <v>0</v>
      </c>
      <c r="C40" s="21">
        <f>6594</f>
        <v>6594</v>
      </c>
      <c r="D40" s="21">
        <f t="shared" si="1"/>
        <v>85297</v>
      </c>
      <c r="E40" s="21">
        <f t="shared" si="2"/>
        <v>83.2978515625</v>
      </c>
    </row>
    <row r="41">
      <c r="A41" s="21">
        <f>9225</f>
        <v>9225</v>
      </c>
      <c r="B41" s="21">
        <f t="shared" si="0"/>
        <v>0</v>
      </c>
      <c r="C41" s="21">
        <f>6710</f>
        <v>6710</v>
      </c>
      <c r="D41" s="21">
        <f t="shared" si="1"/>
        <v>85297</v>
      </c>
      <c r="E41" s="21">
        <f t="shared" si="2"/>
        <v>83.2978515625</v>
      </c>
    </row>
    <row r="42">
      <c r="A42" s="21">
        <f>9483</f>
        <v>9483</v>
      </c>
      <c r="B42" s="21">
        <f t="shared" si="0"/>
        <v>0</v>
      </c>
      <c r="C42" s="21">
        <f>6819</f>
        <v>6819</v>
      </c>
      <c r="D42" s="21">
        <f t="shared" si="1"/>
        <v>85297</v>
      </c>
      <c r="E42" s="21">
        <f t="shared" si="2"/>
        <v>83.2978515625</v>
      </c>
    </row>
    <row r="43">
      <c r="A43" s="21">
        <f>9685</f>
        <v>9685</v>
      </c>
      <c r="B43" s="21">
        <f t="shared" si="0"/>
        <v>0</v>
      </c>
      <c r="C43" s="21">
        <f>6955</f>
        <v>6955</v>
      </c>
      <c r="D43" s="21">
        <f t="shared" si="1"/>
        <v>85297</v>
      </c>
      <c r="E43" s="21">
        <f t="shared" si="2"/>
        <v>83.2978515625</v>
      </c>
    </row>
    <row r="44">
      <c r="A44" s="21">
        <f>9902</f>
        <v>9902</v>
      </c>
      <c r="B44" s="21">
        <f>13</f>
        <v>13</v>
      </c>
      <c r="C44" s="21">
        <f>7067</f>
        <v>7067</v>
      </c>
      <c r="D44" s="21">
        <f t="shared" si="1"/>
        <v>85297</v>
      </c>
      <c r="E44" s="21">
        <f t="shared" si="2"/>
        <v>83.2978515625</v>
      </c>
    </row>
    <row r="45">
      <c r="A45" s="21">
        <f>10080</f>
        <v>10080</v>
      </c>
      <c r="B45" s="21">
        <f>29</f>
        <v>29</v>
      </c>
      <c r="C45" s="21">
        <f>7203</f>
        <v>7203</v>
      </c>
      <c r="D45" s="21">
        <f t="shared" si="1"/>
        <v>85297</v>
      </c>
      <c r="E45" s="21">
        <f t="shared" si="2"/>
        <v>83.2978515625</v>
      </c>
    </row>
    <row r="46">
      <c r="A46" s="21">
        <f>10270</f>
        <v>10270</v>
      </c>
      <c r="B46" s="21">
        <f>2</f>
        <v>2</v>
      </c>
      <c r="C46" s="21">
        <f>7339</f>
        <v>7339</v>
      </c>
      <c r="D46" s="21">
        <f t="shared" si="1"/>
        <v>85297</v>
      </c>
      <c r="E46" s="21">
        <f t="shared" si="2"/>
        <v>83.2978515625</v>
      </c>
    </row>
    <row r="47">
      <c r="A47" s="21">
        <f>10448</f>
        <v>10448</v>
      </c>
      <c r="B47" s="21">
        <f>26</f>
        <v>26</v>
      </c>
      <c r="C47" s="21">
        <f>7452</f>
        <v>7452</v>
      </c>
      <c r="D47" s="21">
        <f t="shared" si="1"/>
        <v>85297</v>
      </c>
      <c r="E47" s="21">
        <f t="shared" si="2"/>
        <v>83.2978515625</v>
      </c>
    </row>
    <row r="48">
      <c r="A48" s="21">
        <f>10678</f>
        <v>10678</v>
      </c>
      <c r="B48" s="21">
        <f>13</f>
        <v>13</v>
      </c>
      <c r="C48" s="21">
        <f>7574</f>
        <v>7574</v>
      </c>
      <c r="D48" s="21">
        <f t="shared" si="1"/>
        <v>85297</v>
      </c>
      <c r="E48" s="21">
        <f t="shared" si="2"/>
        <v>83.2978515625</v>
      </c>
    </row>
    <row r="49">
      <c r="A49" s="21">
        <f>10867</f>
        <v>10867</v>
      </c>
      <c r="B49" s="21">
        <f>10</f>
        <v>10</v>
      </c>
      <c r="C49" s="21">
        <f>7703</f>
        <v>7703</v>
      </c>
      <c r="D49" s="21">
        <f t="shared" si="1"/>
        <v>85297</v>
      </c>
      <c r="E49" s="21">
        <f t="shared" si="2"/>
        <v>83.2978515625</v>
      </c>
    </row>
    <row r="50">
      <c r="A50" s="21">
        <f>11064</f>
        <v>11064</v>
      </c>
      <c r="B50" s="21">
        <f>9</f>
        <v>9</v>
      </c>
      <c r="C50" s="21">
        <f>7810</f>
        <v>7810</v>
      </c>
      <c r="D50" s="21">
        <f t="shared" si="1"/>
        <v>85297</v>
      </c>
      <c r="E50" s="21">
        <f t="shared" si="2"/>
        <v>83.2978515625</v>
      </c>
    </row>
    <row r="51">
      <c r="A51" s="21">
        <f>11270</f>
        <v>11270</v>
      </c>
      <c r="B51" s="21">
        <f>12</f>
        <v>12</v>
      </c>
      <c r="C51" s="21">
        <f>7942</f>
        <v>7942</v>
      </c>
      <c r="D51" s="21">
        <f t="shared" si="1"/>
        <v>85297</v>
      </c>
      <c r="E51" s="21">
        <f t="shared" si="2"/>
        <v>83.2978515625</v>
      </c>
    </row>
    <row r="52">
      <c r="A52" s="21">
        <f>11516</f>
        <v>11516</v>
      </c>
      <c r="B52" s="21">
        <f>0</f>
        <v>0</v>
      </c>
      <c r="C52" s="21">
        <f>8070</f>
        <v>8070</v>
      </c>
      <c r="D52" s="21">
        <f t="shared" si="1"/>
        <v>85297</v>
      </c>
      <c r="E52" s="21">
        <f t="shared" si="2"/>
        <v>83.2978515625</v>
      </c>
    </row>
    <row r="53">
      <c r="A53" s="21">
        <f>11711</f>
        <v>11711</v>
      </c>
      <c r="B53" s="21">
        <f>0</f>
        <v>0</v>
      </c>
      <c r="C53" s="21">
        <f>8187</f>
        <v>8187</v>
      </c>
      <c r="D53" s="21">
        <f t="shared" si="1"/>
        <v>85297</v>
      </c>
      <c r="E53" s="21">
        <f t="shared" si="2"/>
        <v>83.2978515625</v>
      </c>
    </row>
    <row r="54">
      <c r="A54" s="21">
        <f>11923</f>
        <v>11923</v>
      </c>
      <c r="B54" s="21">
        <f>13</f>
        <v>13</v>
      </c>
      <c r="C54" s="21">
        <f>8345</f>
        <v>8345</v>
      </c>
      <c r="D54" s="21">
        <f t="shared" si="1"/>
        <v>85297</v>
      </c>
      <c r="E54" s="21">
        <f t="shared" si="2"/>
        <v>83.2978515625</v>
      </c>
    </row>
    <row r="55">
      <c r="A55" s="21">
        <f>12115</f>
        <v>12115</v>
      </c>
      <c r="B55" s="21">
        <f>10</f>
        <v>10</v>
      </c>
      <c r="C55" s="21">
        <f>8527</f>
        <v>8527</v>
      </c>
      <c r="D55" s="21">
        <f t="shared" si="1"/>
        <v>85297</v>
      </c>
      <c r="E55" s="21">
        <f t="shared" si="2"/>
        <v>83.2978515625</v>
      </c>
    </row>
    <row r="56">
      <c r="A56" s="21">
        <f>12316</f>
        <v>12316</v>
      </c>
      <c r="B56" s="21">
        <f>0</f>
        <v>0</v>
      </c>
      <c r="C56" s="21">
        <f>8658</f>
        <v>8658</v>
      </c>
      <c r="D56" s="21">
        <f t="shared" si="1"/>
        <v>85297</v>
      </c>
      <c r="E56" s="21">
        <f t="shared" si="2"/>
        <v>83.2978515625</v>
      </c>
    </row>
    <row r="57">
      <c r="A57" s="21">
        <f>12535</f>
        <v>12535</v>
      </c>
      <c r="B57" s="21">
        <f>3</f>
        <v>3</v>
      </c>
      <c r="C57" s="21">
        <f>8793</f>
        <v>8793</v>
      </c>
      <c r="D57" s="21">
        <f t="shared" si="1"/>
        <v>85297</v>
      </c>
      <c r="E57" s="21">
        <f t="shared" si="2"/>
        <v>83.2978515625</v>
      </c>
    </row>
    <row r="58">
      <c r="A58" s="21">
        <f>12714</f>
        <v>12714</v>
      </c>
      <c r="B58" s="21">
        <f t="shared" ref="B58:B67" si="3">0</f>
        <v>0</v>
      </c>
      <c r="C58" s="21">
        <f>8968</f>
        <v>8968</v>
      </c>
      <c r="D58" s="21">
        <f t="shared" si="1"/>
        <v>85297</v>
      </c>
      <c r="E58" s="21">
        <f t="shared" si="2"/>
        <v>83.2978515625</v>
      </c>
    </row>
    <row r="59">
      <c r="A59" s="21">
        <f>12884</f>
        <v>12884</v>
      </c>
      <c r="B59" s="21">
        <f t="shared" si="3"/>
        <v>0</v>
      </c>
      <c r="C59" s="21">
        <f>9119</f>
        <v>9119</v>
      </c>
      <c r="D59" s="21">
        <f t="shared" si="1"/>
        <v>85297</v>
      </c>
      <c r="E59" s="21">
        <f t="shared" si="2"/>
        <v>83.2978515625</v>
      </c>
    </row>
    <row r="60">
      <c r="A60" s="21">
        <f>13042</f>
        <v>13042</v>
      </c>
      <c r="B60" s="21">
        <f t="shared" si="3"/>
        <v>0</v>
      </c>
      <c r="C60" s="21">
        <f>9258</f>
        <v>9258</v>
      </c>
      <c r="D60" s="21">
        <f t="shared" si="1"/>
        <v>85297</v>
      </c>
      <c r="E60" s="21">
        <f t="shared" si="2"/>
        <v>83.2978515625</v>
      </c>
    </row>
    <row r="61">
      <c r="A61" s="21">
        <f>13211</f>
        <v>13211</v>
      </c>
      <c r="B61" s="21">
        <f t="shared" si="3"/>
        <v>0</v>
      </c>
      <c r="C61" s="21">
        <f>9388</f>
        <v>9388</v>
      </c>
      <c r="D61" s="21">
        <f t="shared" si="1"/>
        <v>85297</v>
      </c>
      <c r="E61" s="21">
        <f t="shared" si="2"/>
        <v>83.2978515625</v>
      </c>
    </row>
    <row r="62">
      <c r="A62" s="21">
        <f>13385</f>
        <v>13385</v>
      </c>
      <c r="B62" s="21">
        <f t="shared" si="3"/>
        <v>0</v>
      </c>
      <c r="C62" s="21">
        <f>9506</f>
        <v>9506</v>
      </c>
      <c r="D62" s="21">
        <f t="shared" si="1"/>
        <v>85297</v>
      </c>
      <c r="E62" s="21">
        <f t="shared" si="2"/>
        <v>83.2978515625</v>
      </c>
    </row>
    <row r="63">
      <c r="A63" s="21">
        <f>13557</f>
        <v>13557</v>
      </c>
      <c r="B63" s="21">
        <f t="shared" si="3"/>
        <v>0</v>
      </c>
      <c r="C63" s="21">
        <f>9678</f>
        <v>9678</v>
      </c>
      <c r="D63" s="21">
        <f t="shared" si="1"/>
        <v>85297</v>
      </c>
      <c r="E63" s="21">
        <f t="shared" si="2"/>
        <v>83.2978515625</v>
      </c>
    </row>
    <row r="64">
      <c r="A64" s="21">
        <f>13751</f>
        <v>13751</v>
      </c>
      <c r="B64" s="21">
        <f t="shared" si="3"/>
        <v>0</v>
      </c>
      <c r="C64" s="21">
        <f>9806</f>
        <v>9806</v>
      </c>
      <c r="D64" s="21">
        <f t="shared" si="1"/>
        <v>85297</v>
      </c>
      <c r="E64" s="21">
        <f t="shared" si="2"/>
        <v>83.2978515625</v>
      </c>
    </row>
    <row r="65">
      <c r="A65" s="21">
        <f>13947</f>
        <v>13947</v>
      </c>
      <c r="B65" s="21">
        <f t="shared" si="3"/>
        <v>0</v>
      </c>
      <c r="C65" s="21">
        <f>9943</f>
        <v>9943</v>
      </c>
      <c r="D65" s="21">
        <f>85637</f>
        <v>85637</v>
      </c>
      <c r="E65" s="21">
        <f>83.6298828125</f>
        <v>83.6298828125</v>
      </c>
    </row>
    <row r="66">
      <c r="A66" s="21">
        <f>14129</f>
        <v>14129</v>
      </c>
      <c r="B66" s="21">
        <f t="shared" si="3"/>
        <v>0</v>
      </c>
      <c r="C66" s="21">
        <f>10058</f>
        <v>10058</v>
      </c>
      <c r="D66" s="21">
        <f>86621</f>
        <v>86621</v>
      </c>
      <c r="E66" s="21">
        <f>84.5908203125</f>
        <v>84.5908203125</v>
      </c>
    </row>
    <row r="67">
      <c r="A67" s="21">
        <f>14311</f>
        <v>14311</v>
      </c>
      <c r="B67" s="21">
        <f t="shared" si="3"/>
        <v>0</v>
      </c>
      <c r="C67" s="21">
        <f>10188</f>
        <v>10188</v>
      </c>
      <c r="D67" s="21">
        <f>87589</f>
        <v>87589</v>
      </c>
      <c r="E67" s="21">
        <f>85.5361328125</f>
        <v>85.5361328125</v>
      </c>
    </row>
    <row r="68">
      <c r="A68" s="21">
        <f>14475</f>
        <v>14475</v>
      </c>
      <c r="B68" s="21">
        <f>4</f>
        <v>4</v>
      </c>
      <c r="C68" s="21">
        <f>10303</f>
        <v>10303</v>
      </c>
      <c r="D68" s="21">
        <f>87714</f>
        <v>87714</v>
      </c>
      <c r="E68" s="21">
        <f>85.658203125</f>
        <v>85.658203125</v>
      </c>
    </row>
    <row r="69">
      <c r="A69" s="21">
        <f>14658</f>
        <v>14658</v>
      </c>
      <c r="B69" s="21">
        <f t="shared" ref="B69:B82" si="4">0</f>
        <v>0</v>
      </c>
      <c r="C69" s="21">
        <f>10410</f>
        <v>10410</v>
      </c>
      <c r="D69" s="21">
        <f>88328</f>
        <v>88328</v>
      </c>
      <c r="E69" s="21">
        <f>86.2578125</f>
        <v>86.2578125</v>
      </c>
    </row>
    <row r="70">
      <c r="A70" s="21">
        <f>14859</f>
        <v>14859</v>
      </c>
      <c r="B70" s="21">
        <f t="shared" si="4"/>
        <v>0</v>
      </c>
      <c r="C70" s="21">
        <f>10528</f>
        <v>10528</v>
      </c>
      <c r="D70" s="21">
        <f>89074</f>
        <v>89074</v>
      </c>
      <c r="E70" s="21">
        <f>86.986328125</f>
        <v>86.986328125</v>
      </c>
    </row>
    <row r="71">
      <c r="A71" s="21">
        <f>15060</f>
        <v>15060</v>
      </c>
      <c r="B71" s="21">
        <f t="shared" si="4"/>
        <v>0</v>
      </c>
      <c r="C71" s="21">
        <f>10677</f>
        <v>10677</v>
      </c>
      <c r="D71" s="21">
        <f>89781</f>
        <v>89781</v>
      </c>
      <c r="E71" s="21">
        <f>87.6767578125</f>
        <v>87.6767578125</v>
      </c>
    </row>
    <row r="72">
      <c r="A72" s="21">
        <f>15241</f>
        <v>15241</v>
      </c>
      <c r="B72" s="21">
        <f t="shared" si="4"/>
        <v>0</v>
      </c>
      <c r="C72" s="21">
        <f>10827</f>
        <v>10827</v>
      </c>
      <c r="D72" s="21">
        <f>75800</f>
        <v>75800</v>
      </c>
      <c r="E72" s="21">
        <f>74.0234375</f>
        <v>74.0234375</v>
      </c>
    </row>
    <row r="73">
      <c r="A73" s="21">
        <f>15408</f>
        <v>15408</v>
      </c>
      <c r="B73" s="21">
        <f t="shared" si="4"/>
        <v>0</v>
      </c>
      <c r="C73" s="21">
        <f>10943</f>
        <v>10943</v>
      </c>
      <c r="D73" s="21">
        <f>76292</f>
        <v>76292</v>
      </c>
      <c r="E73" s="21">
        <f>74.50390625</f>
        <v>74.50390625</v>
      </c>
    </row>
    <row r="74">
      <c r="A74" s="21">
        <f>15604</f>
        <v>15604</v>
      </c>
      <c r="B74" s="21">
        <f t="shared" si="4"/>
        <v>0</v>
      </c>
      <c r="C74" s="21">
        <f>11066</f>
        <v>11066</v>
      </c>
      <c r="D74" s="21">
        <f>76946</f>
        <v>76946</v>
      </c>
      <c r="E74" s="21">
        <f>75.142578125</f>
        <v>75.142578125</v>
      </c>
    </row>
    <row r="75">
      <c r="A75" s="21">
        <f>15810</f>
        <v>15810</v>
      </c>
      <c r="B75" s="21">
        <f t="shared" si="4"/>
        <v>0</v>
      </c>
      <c r="C75" s="21">
        <f>11221</f>
        <v>11221</v>
      </c>
      <c r="D75" s="21">
        <f>93360</f>
        <v>93360</v>
      </c>
      <c r="E75" s="21">
        <f>91.171875</f>
        <v>91.171875</v>
      </c>
    </row>
    <row r="76">
      <c r="A76" s="21">
        <f>15981</f>
        <v>15981</v>
      </c>
      <c r="B76" s="21">
        <f t="shared" si="4"/>
        <v>0</v>
      </c>
      <c r="C76" s="21">
        <f>11403</f>
        <v>11403</v>
      </c>
      <c r="D76" s="21">
        <f>94351</f>
        <v>94351</v>
      </c>
      <c r="E76" s="21">
        <f>92.1396484375</f>
        <v>92.1396484375</v>
      </c>
    </row>
    <row r="77">
      <c r="A77" s="21">
        <f>16153</f>
        <v>16153</v>
      </c>
      <c r="B77" s="21">
        <f t="shared" si="4"/>
        <v>0</v>
      </c>
      <c r="C77" s="21">
        <f>11549</f>
        <v>11549</v>
      </c>
      <c r="D77" s="21">
        <f>94323</f>
        <v>94323</v>
      </c>
      <c r="E77" s="21">
        <f>92.1123046875</f>
        <v>92.1123046875</v>
      </c>
    </row>
    <row r="78">
      <c r="A78" s="21">
        <f>16337</f>
        <v>16337</v>
      </c>
      <c r="B78" s="21">
        <f t="shared" si="4"/>
        <v>0</v>
      </c>
      <c r="C78" s="21">
        <f>11707</f>
        <v>11707</v>
      </c>
      <c r="D78" s="21">
        <f>94323</f>
        <v>94323</v>
      </c>
      <c r="E78" s="21">
        <f>92.1123046875</f>
        <v>92.1123046875</v>
      </c>
    </row>
    <row r="79">
      <c r="A79" s="21">
        <f>16535</f>
        <v>16535</v>
      </c>
      <c r="B79" s="21">
        <f t="shared" si="4"/>
        <v>0</v>
      </c>
      <c r="C79" s="21">
        <f>11837</f>
        <v>11837</v>
      </c>
      <c r="D79" s="21">
        <f>94323</f>
        <v>94323</v>
      </c>
      <c r="E79" s="21">
        <f>92.1123046875</f>
        <v>92.1123046875</v>
      </c>
    </row>
    <row r="80">
      <c r="A80" s="21">
        <f>16702</f>
        <v>16702</v>
      </c>
      <c r="B80" s="21">
        <f t="shared" si="4"/>
        <v>0</v>
      </c>
      <c r="C80" s="21">
        <f>12003</f>
        <v>12003</v>
      </c>
      <c r="D80" s="21">
        <f>94653</f>
        <v>94653</v>
      </c>
      <c r="E80" s="21">
        <f>92.4345703125</f>
        <v>92.4345703125</v>
      </c>
    </row>
    <row r="81">
      <c r="A81" s="21">
        <f>16889</f>
        <v>16889</v>
      </c>
      <c r="B81" s="21">
        <f t="shared" si="4"/>
        <v>0</v>
      </c>
      <c r="C81" s="21">
        <f>12118</f>
        <v>12118</v>
      </c>
      <c r="D81" s="21">
        <f>94857</f>
        <v>94857</v>
      </c>
      <c r="E81" s="21">
        <f>92.6337890625</f>
        <v>92.6337890625</v>
      </c>
    </row>
    <row r="82">
      <c r="A82" s="21">
        <f>17062</f>
        <v>17062</v>
      </c>
      <c r="B82" s="21">
        <f t="shared" si="4"/>
        <v>0</v>
      </c>
      <c r="C82" s="21">
        <f>12316</f>
        <v>12316</v>
      </c>
      <c r="D82" s="21">
        <f>94905</f>
        <v>94905</v>
      </c>
      <c r="E82" s="21">
        <f>92.6806640625</f>
        <v>92.6806640625</v>
      </c>
    </row>
    <row r="83">
      <c r="A83" s="21">
        <f>17263</f>
        <v>17263</v>
      </c>
      <c r="B83" s="21">
        <f>5</f>
        <v>5</v>
      </c>
      <c r="C83" s="21">
        <f>12442</f>
        <v>12442</v>
      </c>
      <c r="D83" s="21">
        <f>94925</f>
        <v>94925</v>
      </c>
      <c r="E83" s="21">
        <f>92.7001953125</f>
        <v>92.7001953125</v>
      </c>
    </row>
    <row r="84">
      <c r="A84" s="21">
        <f>17462</f>
        <v>17462</v>
      </c>
      <c r="B84" s="21">
        <f>2</f>
        <v>2</v>
      </c>
      <c r="C84" s="21">
        <f>12590</f>
        <v>12590</v>
      </c>
      <c r="D84" s="21">
        <f>94994</f>
        <v>94994</v>
      </c>
      <c r="E84" s="21">
        <f>92.767578125</f>
        <v>92.767578125</v>
      </c>
    </row>
    <row r="85">
      <c r="A85" s="21">
        <f>17645</f>
        <v>17645</v>
      </c>
      <c r="B85" s="21">
        <f>8</f>
        <v>8</v>
      </c>
      <c r="C85" s="21">
        <f>12702</f>
        <v>12702</v>
      </c>
      <c r="D85" s="21">
        <f>66167</f>
        <v>66167</v>
      </c>
      <c r="E85" s="21">
        <f>64.6162109375</f>
        <v>64.6162109375</v>
      </c>
    </row>
    <row r="86">
      <c r="A86" s="21">
        <f>17832</f>
        <v>17832</v>
      </c>
      <c r="B86" s="21">
        <f>6</f>
        <v>6</v>
      </c>
      <c r="C86" s="21">
        <f>12843</f>
        <v>12843</v>
      </c>
      <c r="D86" s="21">
        <f>66167</f>
        <v>66167</v>
      </c>
      <c r="E86" s="21">
        <f>64.6162109375</f>
        <v>64.6162109375</v>
      </c>
    </row>
    <row r="87">
      <c r="A87" s="21">
        <f>18040</f>
        <v>18040</v>
      </c>
      <c r="B87" s="21">
        <f>5</f>
        <v>5</v>
      </c>
      <c r="C87" s="21">
        <f>12972</f>
        <v>12972</v>
      </c>
      <c r="D87" s="21">
        <f>66167</f>
        <v>66167</v>
      </c>
      <c r="E87" s="21">
        <f>64.6162109375</f>
        <v>64.6162109375</v>
      </c>
    </row>
    <row r="88">
      <c r="A88" s="21">
        <f>18218</f>
        <v>18218</v>
      </c>
      <c r="B88" s="21">
        <f>4</f>
        <v>4</v>
      </c>
      <c r="C88" s="21">
        <f>13088</f>
        <v>13088</v>
      </c>
      <c r="D88" s="21">
        <f t="shared" ref="D88:D98" si="5">82071</f>
        <v>82071</v>
      </c>
      <c r="E88" s="21">
        <f t="shared" ref="E88:E98" si="6">80.1474609375</f>
        <v>80.1474609375</v>
      </c>
    </row>
    <row r="89">
      <c r="A89" s="21">
        <f>18433</f>
        <v>18433</v>
      </c>
      <c r="B89" s="21">
        <f>0</f>
        <v>0</v>
      </c>
      <c r="C89" s="21">
        <f>13202</f>
        <v>13202</v>
      </c>
      <c r="D89" s="21">
        <f t="shared" si="5"/>
        <v>82071</v>
      </c>
      <c r="E89" s="21">
        <f t="shared" si="6"/>
        <v>80.1474609375</v>
      </c>
    </row>
    <row r="90">
      <c r="A90" s="21">
        <f>18614</f>
        <v>18614</v>
      </c>
      <c r="B90" s="21">
        <f>0</f>
        <v>0</v>
      </c>
      <c r="C90" s="21">
        <f>13342</f>
        <v>13342</v>
      </c>
      <c r="D90" s="21">
        <f t="shared" si="5"/>
        <v>82071</v>
      </c>
      <c r="E90" s="21">
        <f t="shared" si="6"/>
        <v>80.1474609375</v>
      </c>
    </row>
    <row r="91">
      <c r="A91" s="21">
        <f>18799</f>
        <v>18799</v>
      </c>
      <c r="B91" s="21">
        <f>0</f>
        <v>0</v>
      </c>
      <c r="C91" s="21">
        <f>13459</f>
        <v>13459</v>
      </c>
      <c r="D91" s="21">
        <f t="shared" si="5"/>
        <v>82071</v>
      </c>
      <c r="E91" s="21">
        <f t="shared" si="6"/>
        <v>80.1474609375</v>
      </c>
    </row>
    <row r="92">
      <c r="A92" s="21">
        <f>19013</f>
        <v>19013</v>
      </c>
      <c r="B92" s="21">
        <f>5</f>
        <v>5</v>
      </c>
      <c r="C92" s="21">
        <f>13586</f>
        <v>13586</v>
      </c>
      <c r="D92" s="21">
        <f t="shared" si="5"/>
        <v>82071</v>
      </c>
      <c r="E92" s="21">
        <f t="shared" si="6"/>
        <v>80.1474609375</v>
      </c>
    </row>
    <row r="93">
      <c r="A93" s="21">
        <f>19203</f>
        <v>19203</v>
      </c>
      <c r="B93" s="21">
        <f>0</f>
        <v>0</v>
      </c>
      <c r="C93" s="21">
        <f>13706</f>
        <v>13706</v>
      </c>
      <c r="D93" s="21">
        <f t="shared" si="5"/>
        <v>82071</v>
      </c>
      <c r="E93" s="21">
        <f t="shared" si="6"/>
        <v>80.1474609375</v>
      </c>
    </row>
    <row r="94">
      <c r="A94" s="21">
        <f>19401</f>
        <v>19401</v>
      </c>
      <c r="B94" s="21">
        <f>3</f>
        <v>3</v>
      </c>
      <c r="C94" s="21">
        <f>13836</f>
        <v>13836</v>
      </c>
      <c r="D94" s="21">
        <f t="shared" si="5"/>
        <v>82071</v>
      </c>
      <c r="E94" s="21">
        <f t="shared" si="6"/>
        <v>80.1474609375</v>
      </c>
    </row>
    <row r="95">
      <c r="A95" s="21">
        <f>19569</f>
        <v>19569</v>
      </c>
      <c r="B95" s="21">
        <f>3</f>
        <v>3</v>
      </c>
      <c r="C95" s="21">
        <f>13953</f>
        <v>13953</v>
      </c>
      <c r="D95" s="21">
        <f t="shared" si="5"/>
        <v>82071</v>
      </c>
      <c r="E95" s="21">
        <f t="shared" si="6"/>
        <v>80.1474609375</v>
      </c>
    </row>
    <row r="96">
      <c r="A96" s="21">
        <f>19756</f>
        <v>19756</v>
      </c>
      <c r="B96" s="21">
        <f>7</f>
        <v>7</v>
      </c>
      <c r="C96" s="21">
        <f>14089</f>
        <v>14089</v>
      </c>
      <c r="D96" s="21">
        <f t="shared" si="5"/>
        <v>82071</v>
      </c>
      <c r="E96" s="21">
        <f t="shared" si="6"/>
        <v>80.1474609375</v>
      </c>
    </row>
    <row r="97">
      <c r="A97" s="21">
        <f>19977</f>
        <v>19977</v>
      </c>
      <c r="B97" s="21">
        <f>0</f>
        <v>0</v>
      </c>
      <c r="C97" s="21">
        <f>14228</f>
        <v>14228</v>
      </c>
      <c r="D97" s="21">
        <f t="shared" si="5"/>
        <v>82071</v>
      </c>
      <c r="E97" s="21">
        <f t="shared" si="6"/>
        <v>80.1474609375</v>
      </c>
    </row>
    <row r="98">
      <c r="A98" s="21">
        <f>20156</f>
        <v>20156</v>
      </c>
      <c r="B98" s="21">
        <f>3</f>
        <v>3</v>
      </c>
      <c r="C98" s="21">
        <f>14363</f>
        <v>14363</v>
      </c>
      <c r="D98" s="21">
        <f t="shared" si="5"/>
        <v>82071</v>
      </c>
      <c r="E98" s="21">
        <f t="shared" si="6"/>
        <v>80.1474609375</v>
      </c>
    </row>
    <row r="99">
      <c r="A99" s="21">
        <f>20343</f>
        <v>20343</v>
      </c>
      <c r="B99" s="21">
        <f>3</f>
        <v>3</v>
      </c>
      <c r="C99" s="21">
        <f>14520</f>
        <v>14520</v>
      </c>
      <c r="D99" s="21">
        <f>97643</f>
        <v>97643</v>
      </c>
      <c r="E99" s="21">
        <f>95.3544921875</f>
        <v>95.3544921875</v>
      </c>
    </row>
    <row r="100">
      <c r="A100" s="21">
        <f>20516</f>
        <v>20516</v>
      </c>
      <c r="B100" s="21">
        <f>0</f>
        <v>0</v>
      </c>
      <c r="C100" s="21">
        <f>14655</f>
        <v>14655</v>
      </c>
      <c r="D100" s="21">
        <f t="shared" ref="D100:D116" si="7">97771</f>
        <v>97771</v>
      </c>
      <c r="E100" s="21">
        <f t="shared" ref="E100:E116" si="8">95.4794921875</f>
        <v>95.4794921875</v>
      </c>
    </row>
    <row r="101">
      <c r="A101" s="21">
        <f>20705</f>
        <v>20705</v>
      </c>
      <c r="B101" s="21">
        <f>0</f>
        <v>0</v>
      </c>
      <c r="C101" s="21">
        <f>14780</f>
        <v>14780</v>
      </c>
      <c r="D101" s="21">
        <f t="shared" si="7"/>
        <v>97771</v>
      </c>
      <c r="E101" s="21">
        <f t="shared" si="8"/>
        <v>95.4794921875</v>
      </c>
    </row>
    <row r="102">
      <c r="A102" s="21">
        <f>20877</f>
        <v>20877</v>
      </c>
      <c r="B102" s="21">
        <f>0</f>
        <v>0</v>
      </c>
      <c r="C102" s="21">
        <f>14904</f>
        <v>14904</v>
      </c>
      <c r="D102" s="21">
        <f t="shared" si="7"/>
        <v>97771</v>
      </c>
      <c r="E102" s="21">
        <f t="shared" si="8"/>
        <v>95.4794921875</v>
      </c>
    </row>
    <row r="103">
      <c r="A103" s="21">
        <f>21066</f>
        <v>21066</v>
      </c>
      <c r="B103" s="21">
        <f>0</f>
        <v>0</v>
      </c>
      <c r="C103" s="21">
        <f>15015</f>
        <v>15015</v>
      </c>
      <c r="D103" s="21">
        <f t="shared" si="7"/>
        <v>97771</v>
      </c>
      <c r="E103" s="21">
        <f t="shared" si="8"/>
        <v>95.4794921875</v>
      </c>
    </row>
    <row r="104">
      <c r="A104" s="21">
        <f>21283</f>
        <v>21283</v>
      </c>
      <c r="B104" s="21">
        <f>2</f>
        <v>2</v>
      </c>
      <c r="C104" s="21">
        <f>15154</f>
        <v>15154</v>
      </c>
      <c r="D104" s="21">
        <f t="shared" si="7"/>
        <v>97771</v>
      </c>
      <c r="E104" s="21">
        <f t="shared" si="8"/>
        <v>95.4794921875</v>
      </c>
    </row>
    <row r="105">
      <c r="A105" s="21">
        <f>21463</f>
        <v>21463</v>
      </c>
      <c r="B105" s="21">
        <f>0</f>
        <v>0</v>
      </c>
      <c r="C105" s="21">
        <f>15303</f>
        <v>15303</v>
      </c>
      <c r="D105" s="21">
        <f t="shared" si="7"/>
        <v>97771</v>
      </c>
      <c r="E105" s="21">
        <f t="shared" si="8"/>
        <v>95.4794921875</v>
      </c>
    </row>
    <row r="106">
      <c r="A106" s="21">
        <f>21642</f>
        <v>21642</v>
      </c>
      <c r="B106" s="21">
        <f>4</f>
        <v>4</v>
      </c>
      <c r="C106" s="21">
        <f>15414</f>
        <v>15414</v>
      </c>
      <c r="D106" s="21">
        <f t="shared" si="7"/>
        <v>97771</v>
      </c>
      <c r="E106" s="21">
        <f t="shared" si="8"/>
        <v>95.4794921875</v>
      </c>
    </row>
    <row r="107">
      <c r="A107" s="21">
        <f>21822</f>
        <v>21822</v>
      </c>
      <c r="B107" s="21">
        <f>0</f>
        <v>0</v>
      </c>
      <c r="C107" s="21">
        <f>15540</f>
        <v>15540</v>
      </c>
      <c r="D107" s="21">
        <f t="shared" si="7"/>
        <v>97771</v>
      </c>
      <c r="E107" s="21">
        <f t="shared" si="8"/>
        <v>95.4794921875</v>
      </c>
    </row>
    <row r="108">
      <c r="A108" s="21">
        <f>22017</f>
        <v>22017</v>
      </c>
      <c r="B108" s="21">
        <f>0</f>
        <v>0</v>
      </c>
      <c r="C108" s="21">
        <f>15662</f>
        <v>15662</v>
      </c>
      <c r="D108" s="21">
        <f t="shared" si="7"/>
        <v>97771</v>
      </c>
      <c r="E108" s="21">
        <f t="shared" si="8"/>
        <v>95.4794921875</v>
      </c>
    </row>
    <row r="109">
      <c r="A109" s="21">
        <f>22196</f>
        <v>22196</v>
      </c>
      <c r="B109" s="21">
        <f>0</f>
        <v>0</v>
      </c>
      <c r="C109" s="21">
        <f>15773</f>
        <v>15773</v>
      </c>
      <c r="D109" s="21">
        <f t="shared" si="7"/>
        <v>97771</v>
      </c>
      <c r="E109" s="21">
        <f t="shared" si="8"/>
        <v>95.4794921875</v>
      </c>
    </row>
    <row r="110">
      <c r="A110" s="21">
        <f>22382</f>
        <v>22382</v>
      </c>
      <c r="B110" s="21">
        <f>0</f>
        <v>0</v>
      </c>
      <c r="C110" s="21">
        <f>15883</f>
        <v>15883</v>
      </c>
      <c r="D110" s="21">
        <f t="shared" si="7"/>
        <v>97771</v>
      </c>
      <c r="E110" s="21">
        <f t="shared" si="8"/>
        <v>95.4794921875</v>
      </c>
    </row>
    <row r="111">
      <c r="A111" s="21">
        <f>22579</f>
        <v>22579</v>
      </c>
      <c r="B111" s="21">
        <f>6</f>
        <v>6</v>
      </c>
      <c r="C111" s="21">
        <f>16025</f>
        <v>16025</v>
      </c>
      <c r="D111" s="21">
        <f t="shared" si="7"/>
        <v>97771</v>
      </c>
      <c r="E111" s="21">
        <f t="shared" si="8"/>
        <v>95.4794921875</v>
      </c>
    </row>
    <row r="112">
      <c r="A112" s="21">
        <f>22756</f>
        <v>22756</v>
      </c>
      <c r="B112" s="21">
        <f>3</f>
        <v>3</v>
      </c>
      <c r="C112" s="21">
        <f>16139</f>
        <v>16139</v>
      </c>
      <c r="D112" s="21">
        <f t="shared" si="7"/>
        <v>97771</v>
      </c>
      <c r="E112" s="21">
        <f t="shared" si="8"/>
        <v>95.4794921875</v>
      </c>
    </row>
    <row r="113">
      <c r="A113" s="21">
        <f>22940</f>
        <v>22940</v>
      </c>
      <c r="B113" s="21">
        <f>0</f>
        <v>0</v>
      </c>
      <c r="C113" s="21">
        <f>16277</f>
        <v>16277</v>
      </c>
      <c r="D113" s="21">
        <f t="shared" si="7"/>
        <v>97771</v>
      </c>
      <c r="E113" s="21">
        <f t="shared" si="8"/>
        <v>95.4794921875</v>
      </c>
    </row>
    <row r="114">
      <c r="A114" s="21">
        <f>23110</f>
        <v>23110</v>
      </c>
      <c r="B114" s="21">
        <f>0</f>
        <v>0</v>
      </c>
      <c r="C114" s="21">
        <f>16394</f>
        <v>16394</v>
      </c>
      <c r="D114" s="21">
        <f t="shared" si="7"/>
        <v>97771</v>
      </c>
      <c r="E114" s="21">
        <f t="shared" si="8"/>
        <v>95.4794921875</v>
      </c>
    </row>
    <row r="115">
      <c r="A115" s="21">
        <f>23304</f>
        <v>23304</v>
      </c>
      <c r="B115" s="21">
        <f>0</f>
        <v>0</v>
      </c>
      <c r="C115" s="21">
        <f>16530</f>
        <v>16530</v>
      </c>
      <c r="D115" s="21">
        <f t="shared" si="7"/>
        <v>97771</v>
      </c>
      <c r="E115" s="21">
        <f t="shared" si="8"/>
        <v>95.4794921875</v>
      </c>
    </row>
    <row r="116">
      <c r="A116" s="21">
        <f>23482</f>
        <v>23482</v>
      </c>
      <c r="B116" s="21">
        <f>0</f>
        <v>0</v>
      </c>
      <c r="C116" s="21">
        <f>16650</f>
        <v>16650</v>
      </c>
      <c r="D116" s="21">
        <f t="shared" si="7"/>
        <v>97771</v>
      </c>
      <c r="E116" s="21">
        <f t="shared" si="8"/>
        <v>95.4794921875</v>
      </c>
    </row>
    <row r="117">
      <c r="A117" s="21">
        <f>23674</f>
        <v>23674</v>
      </c>
      <c r="B117" s="21">
        <f>0</f>
        <v>0</v>
      </c>
      <c r="C117" s="21">
        <f>16807</f>
        <v>16807</v>
      </c>
      <c r="D117" s="21">
        <f>128903</f>
        <v>128903</v>
      </c>
      <c r="E117" s="21">
        <f>125.8818359375</f>
        <v>125.8818359375</v>
      </c>
    </row>
    <row r="118">
      <c r="A118" s="21">
        <f>23862</f>
        <v>23862</v>
      </c>
      <c r="B118" s="21">
        <f>12</f>
        <v>12</v>
      </c>
      <c r="C118" s="21">
        <f>16940</f>
        <v>16940</v>
      </c>
      <c r="D118" s="21">
        <f>97865</f>
        <v>97865</v>
      </c>
      <c r="E118" s="21">
        <f>95.5712890625</f>
        <v>95.5712890625</v>
      </c>
    </row>
    <row r="119">
      <c r="A119" s="21">
        <f>24036</f>
        <v>24036</v>
      </c>
      <c r="B119" s="21">
        <f t="shared" ref="B119:B129" si="9">0</f>
        <v>0</v>
      </c>
      <c r="C119" s="21">
        <f>17077</f>
        <v>17077</v>
      </c>
      <c r="D119" s="21">
        <f>97865</f>
        <v>97865</v>
      </c>
      <c r="E119" s="21">
        <f>95.5712890625</f>
        <v>95.5712890625</v>
      </c>
    </row>
    <row r="120">
      <c r="A120" s="21">
        <f>24225</f>
        <v>24225</v>
      </c>
      <c r="B120" s="21">
        <f t="shared" si="9"/>
        <v>0</v>
      </c>
      <c r="C120" s="21">
        <f>17229</f>
        <v>17229</v>
      </c>
      <c r="D120" s="21">
        <f>97891</f>
        <v>97891</v>
      </c>
      <c r="E120" s="21">
        <f>95.5966796875</f>
        <v>95.5966796875</v>
      </c>
    </row>
    <row r="121">
      <c r="A121" s="21">
        <f>24392</f>
        <v>24392</v>
      </c>
      <c r="B121" s="21">
        <f t="shared" si="9"/>
        <v>0</v>
      </c>
      <c r="C121" s="21">
        <f>17381</f>
        <v>17381</v>
      </c>
      <c r="D121" s="21">
        <f>98165</f>
        <v>98165</v>
      </c>
      <c r="E121" s="21">
        <f>95.8642578125</f>
        <v>95.8642578125</v>
      </c>
    </row>
    <row r="122">
      <c r="A122" s="21">
        <f>24593</f>
        <v>24593</v>
      </c>
      <c r="B122" s="21">
        <f t="shared" si="9"/>
        <v>0</v>
      </c>
      <c r="C122" s="21">
        <f>17509</f>
        <v>17509</v>
      </c>
      <c r="D122" s="21">
        <f>98279</f>
        <v>98279</v>
      </c>
      <c r="E122" s="21">
        <f>95.9755859375</f>
        <v>95.9755859375</v>
      </c>
    </row>
    <row r="123">
      <c r="A123" s="21">
        <f>24766</f>
        <v>24766</v>
      </c>
      <c r="B123" s="21">
        <f t="shared" si="9"/>
        <v>0</v>
      </c>
      <c r="C123" s="21">
        <f>17638</f>
        <v>17638</v>
      </c>
      <c r="D123" s="21">
        <f>98272</f>
        <v>98272</v>
      </c>
      <c r="E123" s="21">
        <f>95.96875</f>
        <v>95.96875</v>
      </c>
    </row>
    <row r="124">
      <c r="A124" s="21">
        <f>24942</f>
        <v>24942</v>
      </c>
      <c r="B124" s="21">
        <f t="shared" si="9"/>
        <v>0</v>
      </c>
      <c r="C124" s="21">
        <f>17765</f>
        <v>17765</v>
      </c>
      <c r="D124" s="21">
        <f>96484</f>
        <v>96484</v>
      </c>
      <c r="E124" s="21">
        <f>94.22265625</f>
        <v>94.22265625</v>
      </c>
    </row>
    <row r="125">
      <c r="A125" s="21">
        <f>25119</f>
        <v>25119</v>
      </c>
      <c r="B125" s="21">
        <f t="shared" si="9"/>
        <v>0</v>
      </c>
      <c r="C125" s="21">
        <f>17897</f>
        <v>17897</v>
      </c>
      <c r="D125" s="21">
        <f>96500</f>
        <v>96500</v>
      </c>
      <c r="E125" s="21">
        <f>94.23828125</f>
        <v>94.23828125</v>
      </c>
    </row>
    <row r="126">
      <c r="A126" s="21">
        <f>25286</f>
        <v>25286</v>
      </c>
      <c r="B126" s="21">
        <f t="shared" si="9"/>
        <v>0</v>
      </c>
      <c r="C126" s="21">
        <f>18025</f>
        <v>18025</v>
      </c>
      <c r="D126" s="21">
        <f>96512</f>
        <v>96512</v>
      </c>
      <c r="E126" s="21">
        <f>94.25</f>
        <v>94.25</v>
      </c>
    </row>
    <row r="127">
      <c r="A127" s="21">
        <f>25450</f>
        <v>25450</v>
      </c>
      <c r="B127" s="21">
        <f t="shared" si="9"/>
        <v>0</v>
      </c>
      <c r="C127" s="21">
        <f>18172</f>
        <v>18172</v>
      </c>
      <c r="D127" s="21">
        <f>96528</f>
        <v>96528</v>
      </c>
      <c r="E127" s="21">
        <f>94.265625</f>
        <v>94.265625</v>
      </c>
    </row>
    <row r="128">
      <c r="A128" s="21">
        <f>25644</f>
        <v>25644</v>
      </c>
      <c r="B128" s="21">
        <f t="shared" si="9"/>
        <v>0</v>
      </c>
      <c r="C128" s="21">
        <f>18297</f>
        <v>18297</v>
      </c>
      <c r="D128" s="21">
        <f>96544</f>
        <v>96544</v>
      </c>
      <c r="E128" s="21">
        <f>94.28125</f>
        <v>94.28125</v>
      </c>
    </row>
    <row r="129">
      <c r="A129" s="21">
        <f>25825</f>
        <v>25825</v>
      </c>
      <c r="B129" s="21">
        <f t="shared" si="9"/>
        <v>0</v>
      </c>
      <c r="C129" s="21">
        <f>18410</f>
        <v>18410</v>
      </c>
      <c r="D129" s="21">
        <f>96546</f>
        <v>96546</v>
      </c>
      <c r="E129" s="21">
        <f>94.283203125</f>
        <v>94.283203125</v>
      </c>
    </row>
    <row r="130">
      <c r="A130" s="21">
        <f>26046</f>
        <v>26046</v>
      </c>
      <c r="B130" s="21">
        <f>2</f>
        <v>2</v>
      </c>
      <c r="C130" s="21">
        <f>18527</f>
        <v>18527</v>
      </c>
      <c r="D130" s="21">
        <f>96546</f>
        <v>96546</v>
      </c>
      <c r="E130" s="21">
        <f>94.283203125</f>
        <v>94.283203125</v>
      </c>
    </row>
    <row r="131">
      <c r="A131" s="21">
        <f>26219</f>
        <v>26219</v>
      </c>
      <c r="B131" s="21">
        <f t="shared" ref="B131:B140" si="10">0</f>
        <v>0</v>
      </c>
      <c r="C131" s="21">
        <f>18655</f>
        <v>18655</v>
      </c>
      <c r="D131" s="21">
        <f>96546</f>
        <v>96546</v>
      </c>
      <c r="E131" s="21">
        <f>94.283203125</f>
        <v>94.283203125</v>
      </c>
    </row>
    <row r="132">
      <c r="A132" s="21">
        <f>26386</f>
        <v>26386</v>
      </c>
      <c r="B132" s="21">
        <f t="shared" si="10"/>
        <v>0</v>
      </c>
      <c r="C132" s="21">
        <f>18784</f>
        <v>18784</v>
      </c>
      <c r="D132" s="21">
        <f>96546</f>
        <v>96546</v>
      </c>
      <c r="E132" s="21">
        <f>94.283203125</f>
        <v>94.283203125</v>
      </c>
    </row>
    <row r="133">
      <c r="A133" s="21">
        <f>26570</f>
        <v>26570</v>
      </c>
      <c r="B133" s="21">
        <f t="shared" si="10"/>
        <v>0</v>
      </c>
      <c r="C133" s="21">
        <f>18898</f>
        <v>18898</v>
      </c>
      <c r="D133" s="21">
        <f>96550</f>
        <v>96550</v>
      </c>
      <c r="E133" s="21">
        <f>94.287109375</f>
        <v>94.287109375</v>
      </c>
    </row>
    <row r="134">
      <c r="A134" s="21">
        <f>26757</f>
        <v>26757</v>
      </c>
      <c r="B134" s="21">
        <f t="shared" si="10"/>
        <v>0</v>
      </c>
      <c r="C134" s="21">
        <f>19017</f>
        <v>19017</v>
      </c>
      <c r="D134" s="21">
        <f>96226</f>
        <v>96226</v>
      </c>
      <c r="E134" s="21">
        <f>93.970703125</f>
        <v>93.970703125</v>
      </c>
    </row>
    <row r="135">
      <c r="A135" s="21">
        <f>26924</f>
        <v>26924</v>
      </c>
      <c r="B135" s="21">
        <f t="shared" si="10"/>
        <v>0</v>
      </c>
      <c r="C135" s="21">
        <f>19120</f>
        <v>19120</v>
      </c>
      <c r="D135" s="21">
        <f>96102</f>
        <v>96102</v>
      </c>
      <c r="E135" s="21">
        <f>93.849609375</f>
        <v>93.849609375</v>
      </c>
    </row>
    <row r="136">
      <c r="A136" s="21">
        <f>27119</f>
        <v>27119</v>
      </c>
      <c r="B136" s="21">
        <f t="shared" si="10"/>
        <v>0</v>
      </c>
      <c r="C136" s="21">
        <f>19265</f>
        <v>19265</v>
      </c>
      <c r="D136" s="21">
        <f>96102</f>
        <v>96102</v>
      </c>
      <c r="E136" s="21">
        <f>93.849609375</f>
        <v>93.849609375</v>
      </c>
    </row>
    <row r="137">
      <c r="A137" s="21">
        <f>27305</f>
        <v>27305</v>
      </c>
      <c r="B137" s="21">
        <f t="shared" si="10"/>
        <v>0</v>
      </c>
      <c r="C137" s="21">
        <f>19394</f>
        <v>19394</v>
      </c>
      <c r="D137" s="21">
        <f>96122</f>
        <v>96122</v>
      </c>
      <c r="E137" s="21">
        <f>93.869140625</f>
        <v>93.869140625</v>
      </c>
    </row>
    <row r="138">
      <c r="A138" s="21">
        <f>27496</f>
        <v>27496</v>
      </c>
      <c r="B138" s="21">
        <f t="shared" si="10"/>
        <v>0</v>
      </c>
      <c r="C138" s="21">
        <f>19532</f>
        <v>19532</v>
      </c>
      <c r="D138" s="21">
        <f>96096</f>
        <v>96096</v>
      </c>
      <c r="E138" s="21">
        <f>93.84375</f>
        <v>93.84375</v>
      </c>
    </row>
    <row r="139">
      <c r="A139" s="21">
        <f>27680</f>
        <v>27680</v>
      </c>
      <c r="B139" s="21">
        <f t="shared" si="10"/>
        <v>0</v>
      </c>
      <c r="C139" s="21">
        <f>19666</f>
        <v>19666</v>
      </c>
      <c r="D139" s="21">
        <f>96086</f>
        <v>96086</v>
      </c>
      <c r="E139" s="21">
        <f>93.833984375</f>
        <v>93.833984375</v>
      </c>
    </row>
    <row r="140">
      <c r="A140" s="21">
        <f>27852</f>
        <v>27852</v>
      </c>
      <c r="B140" s="21">
        <f t="shared" si="10"/>
        <v>0</v>
      </c>
      <c r="C140" s="21">
        <f>19788</f>
        <v>19788</v>
      </c>
      <c r="D140" s="21">
        <f>96088</f>
        <v>96088</v>
      </c>
      <c r="E140" s="21">
        <f>93.8359375</f>
        <v>93.8359375</v>
      </c>
    </row>
    <row r="141">
      <c r="A141" s="21">
        <f>28045</f>
        <v>28045</v>
      </c>
      <c r="B141" s="21">
        <f>2</f>
        <v>2</v>
      </c>
      <c r="C141" s="21">
        <f>19946</f>
        <v>19946</v>
      </c>
      <c r="D141" s="21">
        <f>96090</f>
        <v>96090</v>
      </c>
      <c r="E141" s="21">
        <f>93.837890625</f>
        <v>93.837890625</v>
      </c>
    </row>
    <row r="142">
      <c r="A142" s="21">
        <f>28210</f>
        <v>28210</v>
      </c>
      <c r="B142" s="21">
        <f>0</f>
        <v>0</v>
      </c>
      <c r="C142" s="21">
        <f>20103</f>
        <v>20103</v>
      </c>
      <c r="D142" s="21">
        <f>96092</f>
        <v>96092</v>
      </c>
      <c r="E142" s="21">
        <f>93.83984375</f>
        <v>93.83984375</v>
      </c>
    </row>
    <row r="143">
      <c r="A143" s="21">
        <f>28416</f>
        <v>28416</v>
      </c>
      <c r="B143" s="21">
        <f>0</f>
        <v>0</v>
      </c>
      <c r="C143" s="21">
        <f>20233</f>
        <v>20233</v>
      </c>
      <c r="D143" s="21">
        <f>96094</f>
        <v>96094</v>
      </c>
      <c r="E143" s="21">
        <f>93.841796875</f>
        <v>93.841796875</v>
      </c>
    </row>
    <row r="144">
      <c r="A144" s="21">
        <f>28590</f>
        <v>28590</v>
      </c>
      <c r="B144" s="21">
        <f>3</f>
        <v>3</v>
      </c>
      <c r="C144" s="21">
        <f>20350</f>
        <v>20350</v>
      </c>
      <c r="D144" s="21">
        <f>96096</f>
        <v>96096</v>
      </c>
      <c r="E144" s="21">
        <f>93.84375</f>
        <v>93.84375</v>
      </c>
    </row>
    <row r="145">
      <c r="A145" s="21">
        <f>28795</f>
        <v>28795</v>
      </c>
      <c r="B145" s="21">
        <f>0</f>
        <v>0</v>
      </c>
      <c r="C145" s="21">
        <f>20490</f>
        <v>20490</v>
      </c>
      <c r="D145" s="21">
        <f>96098</f>
        <v>96098</v>
      </c>
      <c r="E145" s="21">
        <f>93.845703125</f>
        <v>93.845703125</v>
      </c>
    </row>
    <row r="146">
      <c r="A146" s="21">
        <f>29015</f>
        <v>29015</v>
      </c>
      <c r="B146" s="21">
        <f>2</f>
        <v>2</v>
      </c>
      <c r="C146" s="21">
        <f>20609</f>
        <v>20609</v>
      </c>
      <c r="D146" s="21">
        <f>96098</f>
        <v>96098</v>
      </c>
      <c r="E146" s="21">
        <f>93.845703125</f>
        <v>93.845703125</v>
      </c>
    </row>
    <row r="147">
      <c r="A147" s="21">
        <f>29242</f>
        <v>29242</v>
      </c>
      <c r="B147" s="21">
        <f>6</f>
        <v>6</v>
      </c>
      <c r="C147" s="21">
        <f>20751</f>
        <v>20751</v>
      </c>
      <c r="D147" s="21">
        <f>96098</f>
        <v>96098</v>
      </c>
      <c r="E147" s="21">
        <f>93.845703125</f>
        <v>93.845703125</v>
      </c>
    </row>
    <row r="148">
      <c r="A148" s="21">
        <f>29412</f>
        <v>29412</v>
      </c>
      <c r="B148" s="21">
        <f>4</f>
        <v>4</v>
      </c>
      <c r="C148" s="21">
        <f>20862</f>
        <v>20862</v>
      </c>
      <c r="D148" s="21">
        <f>96098</f>
        <v>96098</v>
      </c>
      <c r="E148" s="21">
        <f>93.845703125</f>
        <v>93.845703125</v>
      </c>
    </row>
    <row r="149">
      <c r="A149" s="21">
        <f>29581</f>
        <v>29581</v>
      </c>
      <c r="B149" s="21">
        <f>0</f>
        <v>0</v>
      </c>
      <c r="C149" s="21">
        <f>20996</f>
        <v>20996</v>
      </c>
      <c r="D149" s="21">
        <f>96098</f>
        <v>96098</v>
      </c>
      <c r="E149" s="21">
        <f>93.845703125</f>
        <v>93.845703125</v>
      </c>
    </row>
    <row r="150">
      <c r="A150" s="21">
        <f>29771</f>
        <v>29771</v>
      </c>
      <c r="B150" s="21">
        <f>0</f>
        <v>0</v>
      </c>
      <c r="C150" s="21">
        <f>21124</f>
        <v>21124</v>
      </c>
      <c r="D150" s="21">
        <f>96098</f>
        <v>96098</v>
      </c>
      <c r="E150" s="21">
        <f>93.845703125</f>
        <v>93.845703125</v>
      </c>
    </row>
    <row r="151">
      <c r="A151" s="21">
        <f>29991</f>
        <v>29991</v>
      </c>
      <c r="B151" s="21">
        <f>6</f>
        <v>6</v>
      </c>
      <c r="C151" s="21">
        <f>21238</f>
        <v>21238</v>
      </c>
      <c r="D151" s="21">
        <f>96102</f>
        <v>96102</v>
      </c>
      <c r="E151" s="21">
        <f>93.849609375</f>
        <v>93.849609375</v>
      </c>
    </row>
    <row r="152">
      <c r="A152" s="21">
        <f>30160</f>
        <v>30160</v>
      </c>
      <c r="B152" s="21">
        <f>0</f>
        <v>0</v>
      </c>
      <c r="C152" s="21">
        <f>21357</f>
        <v>21357</v>
      </c>
      <c r="D152" s="21">
        <f>111734</f>
        <v>111734</v>
      </c>
      <c r="E152" s="21">
        <f>109.115234375</f>
        <v>109.115234375</v>
      </c>
    </row>
    <row r="153">
      <c r="A153" s="21">
        <f>30374</f>
        <v>30374</v>
      </c>
      <c r="B153" s="21">
        <f>6</f>
        <v>6</v>
      </c>
      <c r="C153" s="21">
        <f>21471</f>
        <v>21471</v>
      </c>
      <c r="D153" s="21">
        <f>65604</f>
        <v>65604</v>
      </c>
      <c r="E153" s="21">
        <f>64.06640625</f>
        <v>64.06640625</v>
      </c>
    </row>
    <row r="154">
      <c r="A154" s="21">
        <f>30575</f>
        <v>30575</v>
      </c>
      <c r="B154" s="21">
        <f>8</f>
        <v>8</v>
      </c>
      <c r="C154" s="21">
        <f>21607</f>
        <v>21607</v>
      </c>
      <c r="D154" s="21">
        <f>65604</f>
        <v>65604</v>
      </c>
      <c r="E154" s="21">
        <f>64.06640625</f>
        <v>64.06640625</v>
      </c>
    </row>
    <row r="155">
      <c r="A155" s="21">
        <f>30745</f>
        <v>30745</v>
      </c>
      <c r="B155" s="21">
        <f>7</f>
        <v>7</v>
      </c>
      <c r="C155" s="21">
        <f>21752</f>
        <v>21752</v>
      </c>
      <c r="D155" s="21">
        <f>81176</f>
        <v>81176</v>
      </c>
      <c r="E155" s="21">
        <f>79.2734375</f>
        <v>79.2734375</v>
      </c>
    </row>
    <row r="156">
      <c r="A156" s="21">
        <f>30922</f>
        <v>30922</v>
      </c>
      <c r="B156" s="21">
        <f>3</f>
        <v>3</v>
      </c>
      <c r="C156" s="21">
        <f>21884</f>
        <v>21884</v>
      </c>
      <c r="D156" s="21">
        <f>81192</f>
        <v>81192</v>
      </c>
      <c r="E156" s="21">
        <f>79.2890625</f>
        <v>79.2890625</v>
      </c>
    </row>
    <row r="157">
      <c r="A157" s="21">
        <f>31112</f>
        <v>31112</v>
      </c>
      <c r="B157" s="21">
        <f>0</f>
        <v>0</v>
      </c>
      <c r="C157" s="21">
        <f>22020</f>
        <v>22020</v>
      </c>
      <c r="D157" s="21">
        <f>81192</f>
        <v>81192</v>
      </c>
      <c r="E157" s="21">
        <f>79.2890625</f>
        <v>79.2890625</v>
      </c>
    </row>
    <row r="158">
      <c r="A158" s="21">
        <f>31284</f>
        <v>31284</v>
      </c>
      <c r="B158" s="21">
        <f>4</f>
        <v>4</v>
      </c>
      <c r="C158" s="21">
        <f>22153</f>
        <v>22153</v>
      </c>
      <c r="D158" s="21">
        <f>81192</f>
        <v>81192</v>
      </c>
      <c r="E158" s="21">
        <f>79.2890625</f>
        <v>79.2890625</v>
      </c>
    </row>
    <row r="159">
      <c r="A159" s="21">
        <f>31467</f>
        <v>31467</v>
      </c>
      <c r="B159" s="21">
        <f>3</f>
        <v>3</v>
      </c>
      <c r="C159" s="21">
        <f>22267</f>
        <v>22267</v>
      </c>
      <c r="D159" s="21">
        <f>81192</f>
        <v>81192</v>
      </c>
      <c r="E159" s="21">
        <f>79.2890625</f>
        <v>79.2890625</v>
      </c>
    </row>
    <row r="160">
      <c r="A160" s="21">
        <f>31654</f>
        <v>31654</v>
      </c>
      <c r="B160" s="21">
        <f t="shared" ref="B160:B170" si="11">0</f>
        <v>0</v>
      </c>
      <c r="C160" s="21">
        <f>22427</f>
        <v>22427</v>
      </c>
      <c r="D160" s="21">
        <f>81192</f>
        <v>81192</v>
      </c>
      <c r="E160" s="21">
        <f>79.2890625</f>
        <v>79.2890625</v>
      </c>
    </row>
    <row r="161">
      <c r="A161" s="21">
        <f>31850</f>
        <v>31850</v>
      </c>
      <c r="B161" s="21">
        <f t="shared" si="11"/>
        <v>0</v>
      </c>
      <c r="C161" s="21">
        <f>22563</f>
        <v>22563</v>
      </c>
      <c r="D161" s="21">
        <f>96764</f>
        <v>96764</v>
      </c>
      <c r="E161" s="21">
        <f>94.49609375</f>
        <v>94.49609375</v>
      </c>
    </row>
    <row r="162">
      <c r="A162" s="21">
        <f>32013</f>
        <v>32013</v>
      </c>
      <c r="B162" s="21">
        <f t="shared" si="11"/>
        <v>0</v>
      </c>
      <c r="C162" s="21">
        <f>22698</f>
        <v>22698</v>
      </c>
      <c r="D162" s="21">
        <f>96722</f>
        <v>96722</v>
      </c>
      <c r="E162" s="21">
        <f>94.455078125</f>
        <v>94.455078125</v>
      </c>
    </row>
    <row r="163">
      <c r="A163" s="21">
        <f>32178</f>
        <v>32178</v>
      </c>
      <c r="B163" s="21">
        <f t="shared" si="11"/>
        <v>0</v>
      </c>
      <c r="C163" s="21">
        <f>22861</f>
        <v>22861</v>
      </c>
      <c r="D163" s="21">
        <f>96738</f>
        <v>96738</v>
      </c>
      <c r="E163" s="21">
        <f>94.470703125</f>
        <v>94.470703125</v>
      </c>
    </row>
    <row r="164">
      <c r="A164" s="21">
        <f>32356</f>
        <v>32356</v>
      </c>
      <c r="B164" s="21">
        <f t="shared" si="11"/>
        <v>0</v>
      </c>
      <c r="C164" s="21">
        <f>23003</f>
        <v>23003</v>
      </c>
      <c r="D164" s="21">
        <f>96740</f>
        <v>96740</v>
      </c>
      <c r="E164" s="21">
        <f>94.47265625</f>
        <v>94.47265625</v>
      </c>
    </row>
    <row r="165">
      <c r="A165" s="21">
        <f>32551</f>
        <v>32551</v>
      </c>
      <c r="B165" s="21">
        <f t="shared" si="11"/>
        <v>0</v>
      </c>
      <c r="C165" s="21">
        <f>23132</f>
        <v>23132</v>
      </c>
      <c r="D165" s="21">
        <f>96740</f>
        <v>96740</v>
      </c>
      <c r="E165" s="21">
        <f>94.47265625</f>
        <v>94.47265625</v>
      </c>
    </row>
    <row r="166">
      <c r="A166" s="21">
        <f>32726</f>
        <v>32726</v>
      </c>
      <c r="B166" s="21">
        <f t="shared" si="11"/>
        <v>0</v>
      </c>
      <c r="C166" s="21">
        <f>23247</f>
        <v>23247</v>
      </c>
      <c r="D166" s="21">
        <f>96740</f>
        <v>96740</v>
      </c>
      <c r="E166" s="21">
        <f>94.47265625</f>
        <v>94.47265625</v>
      </c>
    </row>
    <row r="167">
      <c r="A167" s="21">
        <f>32910</f>
        <v>32910</v>
      </c>
      <c r="B167" s="21">
        <f t="shared" si="11"/>
        <v>0</v>
      </c>
      <c r="C167" s="21">
        <f>23366</f>
        <v>23366</v>
      </c>
      <c r="D167" s="21">
        <f>96740</f>
        <v>96740</v>
      </c>
      <c r="E167" s="21">
        <f>94.47265625</f>
        <v>94.47265625</v>
      </c>
    </row>
    <row r="168">
      <c r="A168" s="21">
        <f>33088</f>
        <v>33088</v>
      </c>
      <c r="B168" s="21">
        <f t="shared" si="11"/>
        <v>0</v>
      </c>
      <c r="C168" s="21">
        <f>23480</f>
        <v>23480</v>
      </c>
      <c r="D168" s="21">
        <f>96740</f>
        <v>96740</v>
      </c>
      <c r="E168" s="21">
        <f>94.47265625</f>
        <v>94.47265625</v>
      </c>
    </row>
    <row r="169">
      <c r="A169" s="21">
        <f>33303</f>
        <v>33303</v>
      </c>
      <c r="B169" s="21">
        <f t="shared" si="11"/>
        <v>0</v>
      </c>
      <c r="C169" s="21">
        <f>23596</f>
        <v>23596</v>
      </c>
      <c r="D169" s="21">
        <f>96740</f>
        <v>96740</v>
      </c>
      <c r="E169" s="21">
        <f>94.47265625</f>
        <v>94.47265625</v>
      </c>
    </row>
    <row r="170">
      <c r="A170" s="21">
        <f>33573</f>
        <v>33573</v>
      </c>
      <c r="B170" s="21">
        <f t="shared" si="11"/>
        <v>0</v>
      </c>
      <c r="C170" s="21">
        <f>23718</f>
        <v>23718</v>
      </c>
      <c r="D170" s="21">
        <f>96744</f>
        <v>96744</v>
      </c>
      <c r="E170" s="21">
        <f>94.4765625</f>
        <v>94.4765625</v>
      </c>
    </row>
    <row r="171">
      <c r="C171" s="21">
        <f>23867</f>
        <v>23867</v>
      </c>
      <c r="D171" s="21">
        <f>112332</f>
        <v>112332</v>
      </c>
      <c r="E171" s="21">
        <f>109.69921875</f>
        <v>109.69921875</v>
      </c>
    </row>
    <row r="172">
      <c r="C172" s="21">
        <f>23984</f>
        <v>23984</v>
      </c>
      <c r="D172" s="21">
        <f>67591</f>
        <v>67591</v>
      </c>
      <c r="E172" s="21">
        <f>66.0068359375</f>
        <v>66.0068359375</v>
      </c>
    </row>
    <row r="173">
      <c r="C173" s="21">
        <f>24137</f>
        <v>24137</v>
      </c>
      <c r="D173" s="21">
        <f>67591</f>
        <v>67591</v>
      </c>
      <c r="E173" s="21">
        <f>66.0068359375</f>
        <v>66.0068359375</v>
      </c>
    </row>
    <row r="174">
      <c r="C174" s="21">
        <f>24256</f>
        <v>24256</v>
      </c>
      <c r="D174" s="21">
        <f>83163</f>
        <v>83163</v>
      </c>
      <c r="E174" s="21">
        <f>81.2138671875</f>
        <v>81.2138671875</v>
      </c>
    </row>
    <row r="175">
      <c r="C175" s="21">
        <f>24383</f>
        <v>24383</v>
      </c>
      <c r="D175" s="21">
        <f t="shared" ref="D175:D187" si="12">83451</f>
        <v>83451</v>
      </c>
      <c r="E175" s="21">
        <f t="shared" ref="E175:E187" si="13">81.4951171875</f>
        <v>81.4951171875</v>
      </c>
    </row>
    <row r="176">
      <c r="C176" s="21">
        <f>24501</f>
        <v>24501</v>
      </c>
      <c r="D176" s="21">
        <f t="shared" si="12"/>
        <v>83451</v>
      </c>
      <c r="E176" s="21">
        <f t="shared" si="13"/>
        <v>81.4951171875</v>
      </c>
    </row>
    <row r="177">
      <c r="C177" s="21">
        <f>24615</f>
        <v>24615</v>
      </c>
      <c r="D177" s="21">
        <f t="shared" si="12"/>
        <v>83451</v>
      </c>
      <c r="E177" s="21">
        <f t="shared" si="13"/>
        <v>81.4951171875</v>
      </c>
    </row>
    <row r="178">
      <c r="C178" s="21">
        <f>24756</f>
        <v>24756</v>
      </c>
      <c r="D178" s="21">
        <f t="shared" si="12"/>
        <v>83451</v>
      </c>
      <c r="E178" s="21">
        <f t="shared" si="13"/>
        <v>81.4951171875</v>
      </c>
    </row>
    <row r="179">
      <c r="C179" s="21">
        <f>24888</f>
        <v>24888</v>
      </c>
      <c r="D179" s="21">
        <f t="shared" si="12"/>
        <v>83451</v>
      </c>
      <c r="E179" s="21">
        <f t="shared" si="13"/>
        <v>81.4951171875</v>
      </c>
    </row>
    <row r="180">
      <c r="C180" s="21">
        <f>25002</f>
        <v>25002</v>
      </c>
      <c r="D180" s="21">
        <f t="shared" si="12"/>
        <v>83451</v>
      </c>
      <c r="E180" s="21">
        <f t="shared" si="13"/>
        <v>81.4951171875</v>
      </c>
    </row>
    <row r="181">
      <c r="C181" s="21">
        <f>25113</f>
        <v>25113</v>
      </c>
      <c r="D181" s="21">
        <f t="shared" si="12"/>
        <v>83451</v>
      </c>
      <c r="E181" s="21">
        <f t="shared" si="13"/>
        <v>81.4951171875</v>
      </c>
    </row>
    <row r="182">
      <c r="C182" s="21">
        <f>25242</f>
        <v>25242</v>
      </c>
      <c r="D182" s="21">
        <f t="shared" si="12"/>
        <v>83451</v>
      </c>
      <c r="E182" s="21">
        <f t="shared" si="13"/>
        <v>81.4951171875</v>
      </c>
    </row>
    <row r="183">
      <c r="C183" s="21">
        <f>25399</f>
        <v>25399</v>
      </c>
      <c r="D183" s="21">
        <f t="shared" si="12"/>
        <v>83451</v>
      </c>
      <c r="E183" s="21">
        <f t="shared" si="13"/>
        <v>81.4951171875</v>
      </c>
    </row>
    <row r="184">
      <c r="C184" s="21">
        <f>25519</f>
        <v>25519</v>
      </c>
      <c r="D184" s="21">
        <f t="shared" si="12"/>
        <v>83451</v>
      </c>
      <c r="E184" s="21">
        <f t="shared" si="13"/>
        <v>81.4951171875</v>
      </c>
    </row>
    <row r="185">
      <c r="C185" s="21">
        <f>25632</f>
        <v>25632</v>
      </c>
      <c r="D185" s="21">
        <f t="shared" si="12"/>
        <v>83451</v>
      </c>
      <c r="E185" s="21">
        <f t="shared" si="13"/>
        <v>81.4951171875</v>
      </c>
    </row>
    <row r="186">
      <c r="C186" s="21">
        <f>25767</f>
        <v>25767</v>
      </c>
      <c r="D186" s="21">
        <f t="shared" si="12"/>
        <v>83451</v>
      </c>
      <c r="E186" s="21">
        <f t="shared" si="13"/>
        <v>81.4951171875</v>
      </c>
    </row>
    <row r="187">
      <c r="C187" s="21">
        <f>25883</f>
        <v>25883</v>
      </c>
      <c r="D187" s="21">
        <f t="shared" si="12"/>
        <v>83451</v>
      </c>
      <c r="E187" s="21">
        <f t="shared" si="13"/>
        <v>81.4951171875</v>
      </c>
    </row>
    <row r="188">
      <c r="C188" s="21">
        <f>26052</f>
        <v>26052</v>
      </c>
      <c r="D188" s="21">
        <f>99023</f>
        <v>99023</v>
      </c>
      <c r="E188" s="21">
        <f>96.7021484375</f>
        <v>96.7021484375</v>
      </c>
    </row>
    <row r="189">
      <c r="C189" s="21">
        <f>26183</f>
        <v>26183</v>
      </c>
      <c r="D189" s="21">
        <f t="shared" ref="D189:D203" si="14">99085</f>
        <v>99085</v>
      </c>
      <c r="E189" s="21">
        <f t="shared" ref="E189:E203" si="15">96.7626953125</f>
        <v>96.7626953125</v>
      </c>
    </row>
    <row r="190">
      <c r="C190" s="21">
        <f>26317</f>
        <v>26317</v>
      </c>
      <c r="D190" s="21">
        <f t="shared" si="14"/>
        <v>99085</v>
      </c>
      <c r="E190" s="21">
        <f t="shared" si="15"/>
        <v>96.7626953125</v>
      </c>
    </row>
    <row r="191">
      <c r="C191" s="21">
        <f>26437</f>
        <v>26437</v>
      </c>
      <c r="D191" s="21">
        <f t="shared" si="14"/>
        <v>99085</v>
      </c>
      <c r="E191" s="21">
        <f t="shared" si="15"/>
        <v>96.7626953125</v>
      </c>
    </row>
    <row r="192">
      <c r="C192" s="21">
        <f>26549</f>
        <v>26549</v>
      </c>
      <c r="D192" s="21">
        <f t="shared" si="14"/>
        <v>99085</v>
      </c>
      <c r="E192" s="21">
        <f t="shared" si="15"/>
        <v>96.7626953125</v>
      </c>
    </row>
    <row r="193">
      <c r="C193" s="21">
        <f>26660</f>
        <v>26660</v>
      </c>
      <c r="D193" s="21">
        <f t="shared" si="14"/>
        <v>99085</v>
      </c>
      <c r="E193" s="21">
        <f t="shared" si="15"/>
        <v>96.7626953125</v>
      </c>
    </row>
    <row r="194">
      <c r="C194" s="21">
        <f>26804</f>
        <v>26804</v>
      </c>
      <c r="D194" s="21">
        <f t="shared" si="14"/>
        <v>99085</v>
      </c>
      <c r="E194" s="21">
        <f t="shared" si="15"/>
        <v>96.7626953125</v>
      </c>
    </row>
    <row r="195">
      <c r="C195" s="21">
        <f>26944</f>
        <v>26944</v>
      </c>
      <c r="D195" s="21">
        <f t="shared" si="14"/>
        <v>99085</v>
      </c>
      <c r="E195" s="21">
        <f t="shared" si="15"/>
        <v>96.7626953125</v>
      </c>
    </row>
    <row r="196">
      <c r="C196" s="21">
        <f>27053</f>
        <v>27053</v>
      </c>
      <c r="D196" s="21">
        <f t="shared" si="14"/>
        <v>99085</v>
      </c>
      <c r="E196" s="21">
        <f t="shared" si="15"/>
        <v>96.7626953125</v>
      </c>
    </row>
    <row r="197">
      <c r="C197" s="21">
        <f>27171</f>
        <v>27171</v>
      </c>
      <c r="D197" s="21">
        <f t="shared" si="14"/>
        <v>99085</v>
      </c>
      <c r="E197" s="21">
        <f t="shared" si="15"/>
        <v>96.7626953125</v>
      </c>
    </row>
    <row r="198">
      <c r="C198" s="21">
        <f>27305</f>
        <v>27305</v>
      </c>
      <c r="D198" s="21">
        <f t="shared" si="14"/>
        <v>99085</v>
      </c>
      <c r="E198" s="21">
        <f t="shared" si="15"/>
        <v>96.7626953125</v>
      </c>
    </row>
    <row r="199">
      <c r="C199" s="21">
        <f>27413</f>
        <v>27413</v>
      </c>
      <c r="D199" s="21">
        <f t="shared" si="14"/>
        <v>99085</v>
      </c>
      <c r="E199" s="21">
        <f t="shared" si="15"/>
        <v>96.7626953125</v>
      </c>
    </row>
    <row r="200">
      <c r="C200" s="21">
        <f>27550</f>
        <v>27550</v>
      </c>
      <c r="D200" s="21">
        <f t="shared" si="14"/>
        <v>99085</v>
      </c>
      <c r="E200" s="21">
        <f t="shared" si="15"/>
        <v>96.7626953125</v>
      </c>
    </row>
    <row r="201">
      <c r="C201" s="21">
        <f>27680</f>
        <v>27680</v>
      </c>
      <c r="D201" s="21">
        <f t="shared" si="14"/>
        <v>99085</v>
      </c>
      <c r="E201" s="21">
        <f t="shared" si="15"/>
        <v>96.7626953125</v>
      </c>
    </row>
    <row r="202">
      <c r="C202" s="21">
        <f>27809</f>
        <v>27809</v>
      </c>
      <c r="D202" s="21">
        <f t="shared" si="14"/>
        <v>99085</v>
      </c>
      <c r="E202" s="21">
        <f t="shared" si="15"/>
        <v>96.7626953125</v>
      </c>
    </row>
    <row r="203">
      <c r="C203" s="21">
        <f>27929</f>
        <v>27929</v>
      </c>
      <c r="D203" s="21">
        <f t="shared" si="14"/>
        <v>99085</v>
      </c>
      <c r="E203" s="21">
        <f t="shared" si="15"/>
        <v>96.7626953125</v>
      </c>
    </row>
    <row r="204">
      <c r="C204" s="21">
        <f>28072</f>
        <v>28072</v>
      </c>
      <c r="D204" s="21">
        <f>83589</f>
        <v>83589</v>
      </c>
      <c r="E204" s="21">
        <f>81.6298828125</f>
        <v>81.6298828125</v>
      </c>
    </row>
    <row r="205">
      <c r="C205" s="21">
        <f>28210</f>
        <v>28210</v>
      </c>
      <c r="D205" s="21">
        <f>83589</f>
        <v>83589</v>
      </c>
      <c r="E205" s="21">
        <f>81.6298828125</f>
        <v>81.6298828125</v>
      </c>
    </row>
    <row r="206">
      <c r="C206" s="21">
        <f>28332</f>
        <v>28332</v>
      </c>
      <c r="D206" s="21">
        <f>99137</f>
        <v>99137</v>
      </c>
      <c r="E206" s="21">
        <f>96.8134765625</f>
        <v>96.8134765625</v>
      </c>
    </row>
    <row r="207">
      <c r="C207" s="21">
        <f>28471</f>
        <v>28471</v>
      </c>
      <c r="D207" s="21">
        <f>99147</f>
        <v>99147</v>
      </c>
      <c r="E207" s="21">
        <f>96.8232421875</f>
        <v>96.8232421875</v>
      </c>
    </row>
    <row r="208">
      <c r="C208" s="21">
        <f>28620</f>
        <v>28620</v>
      </c>
      <c r="D208" s="21">
        <f>99169</f>
        <v>99169</v>
      </c>
      <c r="E208" s="21">
        <f>96.8447265625</f>
        <v>96.8447265625</v>
      </c>
    </row>
    <row r="209">
      <c r="C209" s="21">
        <f>28738</f>
        <v>28738</v>
      </c>
      <c r="D209" s="21">
        <f>99189</f>
        <v>99189</v>
      </c>
      <c r="E209" s="21">
        <f>96.8642578125</f>
        <v>96.8642578125</v>
      </c>
    </row>
    <row r="210">
      <c r="C210" s="21">
        <f>28867</f>
        <v>28867</v>
      </c>
      <c r="D210" s="21">
        <f>99213</f>
        <v>99213</v>
      </c>
      <c r="E210" s="21">
        <f>96.8876953125</f>
        <v>96.8876953125</v>
      </c>
    </row>
    <row r="211">
      <c r="C211" s="21">
        <f>28994</f>
        <v>28994</v>
      </c>
      <c r="D211" s="21">
        <f>99231</f>
        <v>99231</v>
      </c>
      <c r="E211" s="21">
        <f>96.9052734375</f>
        <v>96.9052734375</v>
      </c>
    </row>
    <row r="212">
      <c r="C212" s="21">
        <f>29110</f>
        <v>29110</v>
      </c>
      <c r="D212" s="21">
        <f>99249</f>
        <v>99249</v>
      </c>
      <c r="E212" s="21">
        <f>96.9228515625</f>
        <v>96.9228515625</v>
      </c>
    </row>
    <row r="213">
      <c r="C213" s="21">
        <f>29236</f>
        <v>29236</v>
      </c>
      <c r="D213" s="21">
        <f>99269</f>
        <v>99269</v>
      </c>
      <c r="E213" s="21">
        <f>96.9423828125</f>
        <v>96.9423828125</v>
      </c>
    </row>
    <row r="214">
      <c r="C214" s="21">
        <f>29397</f>
        <v>29397</v>
      </c>
      <c r="D214" s="21">
        <f>99281</f>
        <v>99281</v>
      </c>
      <c r="E214" s="21">
        <f>96.9541015625</f>
        <v>96.9541015625</v>
      </c>
    </row>
    <row r="215">
      <c r="C215" s="21">
        <f>29534</f>
        <v>29534</v>
      </c>
      <c r="D215" s="21">
        <f>99303</f>
        <v>99303</v>
      </c>
      <c r="E215" s="21">
        <f>96.9755859375</f>
        <v>96.9755859375</v>
      </c>
    </row>
    <row r="216">
      <c r="C216" s="21">
        <f>29655</f>
        <v>29655</v>
      </c>
      <c r="D216" s="21">
        <f>99303</f>
        <v>99303</v>
      </c>
      <c r="E216" s="21">
        <f>96.9755859375</f>
        <v>96.9755859375</v>
      </c>
    </row>
    <row r="217">
      <c r="C217" s="21">
        <f>29789</f>
        <v>29789</v>
      </c>
      <c r="D217" s="21">
        <f>99303</f>
        <v>99303</v>
      </c>
      <c r="E217" s="21">
        <f>96.9755859375</f>
        <v>96.9755859375</v>
      </c>
    </row>
    <row r="218">
      <c r="C218" s="21">
        <f>29928</f>
        <v>29928</v>
      </c>
      <c r="D218" s="21">
        <f>99313</f>
        <v>99313</v>
      </c>
      <c r="E218" s="21">
        <f>96.9853515625</f>
        <v>96.9853515625</v>
      </c>
    </row>
    <row r="219">
      <c r="C219" s="21">
        <f>30050</f>
        <v>30050</v>
      </c>
      <c r="D219" s="21">
        <f>98973</f>
        <v>98973</v>
      </c>
      <c r="E219" s="21">
        <f>96.6533203125</f>
        <v>96.6533203125</v>
      </c>
    </row>
    <row r="220">
      <c r="C220" s="21">
        <f>30218</f>
        <v>30218</v>
      </c>
      <c r="D220" s="21">
        <f>98973</f>
        <v>98973</v>
      </c>
      <c r="E220" s="21">
        <f>96.6533203125</f>
        <v>96.6533203125</v>
      </c>
    </row>
    <row r="221">
      <c r="C221" s="21">
        <f>30337</f>
        <v>30337</v>
      </c>
      <c r="D221" s="21">
        <f>98985</f>
        <v>98985</v>
      </c>
      <c r="E221" s="21">
        <f>96.6650390625</f>
        <v>96.6650390625</v>
      </c>
    </row>
    <row r="222">
      <c r="C222" s="21">
        <f>30460</f>
        <v>30460</v>
      </c>
      <c r="D222" s="21">
        <f>98997</f>
        <v>98997</v>
      </c>
      <c r="E222" s="21">
        <f>96.6767578125</f>
        <v>96.6767578125</v>
      </c>
    </row>
    <row r="223">
      <c r="C223" s="21">
        <f>30585</f>
        <v>30585</v>
      </c>
      <c r="D223" s="21">
        <f>99015</f>
        <v>99015</v>
      </c>
      <c r="E223" s="21">
        <f>96.6943359375</f>
        <v>96.6943359375</v>
      </c>
    </row>
    <row r="224">
      <c r="C224" s="21">
        <f>30728</f>
        <v>30728</v>
      </c>
      <c r="D224" s="21">
        <f>99031</f>
        <v>99031</v>
      </c>
      <c r="E224" s="21">
        <f>96.7099609375</f>
        <v>96.7099609375</v>
      </c>
    </row>
    <row r="225">
      <c r="C225" s="21">
        <f>30852</f>
        <v>30852</v>
      </c>
      <c r="D225" s="21">
        <f>99047</f>
        <v>99047</v>
      </c>
      <c r="E225" s="21">
        <f>96.7255859375</f>
        <v>96.7255859375</v>
      </c>
    </row>
    <row r="226">
      <c r="C226" s="21">
        <f>30994</f>
        <v>30994</v>
      </c>
      <c r="D226" s="21">
        <f>99059</f>
        <v>99059</v>
      </c>
      <c r="E226" s="21">
        <f>96.7373046875</f>
        <v>96.7373046875</v>
      </c>
    </row>
    <row r="227">
      <c r="C227" s="21">
        <f>31124</f>
        <v>31124</v>
      </c>
      <c r="D227" s="21">
        <f>99081</f>
        <v>99081</v>
      </c>
      <c r="E227" s="21">
        <f>96.7587890625</f>
        <v>96.7587890625</v>
      </c>
    </row>
    <row r="228">
      <c r="C228" s="21">
        <f>31262</f>
        <v>31262</v>
      </c>
      <c r="D228" s="21">
        <f>99095</f>
        <v>99095</v>
      </c>
      <c r="E228" s="21">
        <f>96.7724609375</f>
        <v>96.7724609375</v>
      </c>
    </row>
    <row r="229">
      <c r="C229" s="21">
        <f>31379</f>
        <v>31379</v>
      </c>
      <c r="D229" s="21">
        <f>99109</f>
        <v>99109</v>
      </c>
      <c r="E229" s="21">
        <f>96.7861328125</f>
        <v>96.7861328125</v>
      </c>
    </row>
    <row r="230">
      <c r="C230" s="21">
        <f>31524</f>
        <v>31524</v>
      </c>
      <c r="D230" s="21">
        <f>99121</f>
        <v>99121</v>
      </c>
      <c r="E230" s="21">
        <f>96.7978515625</f>
        <v>96.7978515625</v>
      </c>
    </row>
    <row r="231">
      <c r="C231" s="21">
        <f>31664</f>
        <v>31664</v>
      </c>
      <c r="D231" s="21">
        <f>99123</f>
        <v>99123</v>
      </c>
      <c r="E231" s="21">
        <f>96.7998046875</f>
        <v>96.7998046875</v>
      </c>
    </row>
    <row r="232">
      <c r="C232" s="21">
        <f>31789</f>
        <v>31789</v>
      </c>
      <c r="D232" s="21">
        <f>99123</f>
        <v>99123</v>
      </c>
      <c r="E232" s="21">
        <f>96.7998046875</f>
        <v>96.7998046875</v>
      </c>
    </row>
    <row r="233">
      <c r="C233" s="21">
        <f>31907</f>
        <v>31907</v>
      </c>
      <c r="D233" s="21">
        <f>99123</f>
        <v>99123</v>
      </c>
      <c r="E233" s="21">
        <f>96.7998046875</f>
        <v>96.7998046875</v>
      </c>
    </row>
    <row r="234">
      <c r="C234" s="21">
        <f>32047</f>
        <v>32047</v>
      </c>
      <c r="D234" s="21">
        <f>99125</f>
        <v>99125</v>
      </c>
      <c r="E234" s="21">
        <f>96.8017578125</f>
        <v>96.8017578125</v>
      </c>
    </row>
    <row r="235">
      <c r="C235" s="21">
        <f>32178</f>
        <v>32178</v>
      </c>
      <c r="D235" s="21">
        <f>99125</f>
        <v>99125</v>
      </c>
      <c r="E235" s="21">
        <f>96.8017578125</f>
        <v>96.8017578125</v>
      </c>
    </row>
    <row r="236">
      <c r="C236" s="21">
        <f>32314</f>
        <v>32314</v>
      </c>
      <c r="D236" s="21">
        <f>99125</f>
        <v>99125</v>
      </c>
      <c r="E236" s="21">
        <f>96.8017578125</f>
        <v>96.8017578125</v>
      </c>
    </row>
    <row r="237">
      <c r="C237" s="21">
        <f>32437</f>
        <v>32437</v>
      </c>
      <c r="D237" s="21">
        <f>99125</f>
        <v>99125</v>
      </c>
      <c r="E237" s="21">
        <f>96.8017578125</f>
        <v>96.8017578125</v>
      </c>
    </row>
    <row r="238">
      <c r="C238" s="21">
        <f>32543</f>
        <v>32543</v>
      </c>
      <c r="D238" s="21">
        <f>99127</f>
        <v>99127</v>
      </c>
      <c r="E238" s="21">
        <f>96.8037109375</f>
        <v>96.8037109375</v>
      </c>
    </row>
    <row r="239">
      <c r="C239" s="21">
        <f>32662</f>
        <v>32662</v>
      </c>
      <c r="D239" s="21">
        <f>99127</f>
        <v>99127</v>
      </c>
      <c r="E239" s="21">
        <f>96.8037109375</f>
        <v>96.8037109375</v>
      </c>
    </row>
    <row r="240">
      <c r="C240" s="21">
        <f>32781</f>
        <v>32781</v>
      </c>
      <c r="D240" s="21">
        <f>99127</f>
        <v>99127</v>
      </c>
      <c r="E240" s="21">
        <f>96.8037109375</f>
        <v>96.8037109375</v>
      </c>
    </row>
    <row r="241">
      <c r="C241" s="21">
        <f>32921</f>
        <v>32921</v>
      </c>
      <c r="D241" s="21">
        <f>99127</f>
        <v>99127</v>
      </c>
      <c r="E241" s="21">
        <f>96.8037109375</f>
        <v>96.8037109375</v>
      </c>
    </row>
    <row r="242">
      <c r="C242" s="21">
        <f>33065</f>
        <v>33065</v>
      </c>
      <c r="D242" s="21">
        <f>99129</f>
        <v>99129</v>
      </c>
      <c r="E242" s="21">
        <f>96.8056640625</f>
        <v>96.8056640625</v>
      </c>
    </row>
    <row r="243">
      <c r="C243" s="21">
        <f>33210</f>
        <v>33210</v>
      </c>
      <c r="D243" s="21">
        <f>99129</f>
        <v>99129</v>
      </c>
      <c r="E243" s="21">
        <f>96.8056640625</f>
        <v>96.8056640625</v>
      </c>
    </row>
    <row r="244">
      <c r="C244" s="21">
        <f>33346</f>
        <v>33346</v>
      </c>
      <c r="D244" s="21">
        <f>99129</f>
        <v>99129</v>
      </c>
      <c r="E244" s="21">
        <f>96.8056640625</f>
        <v>96.8056640625</v>
      </c>
    </row>
    <row r="245">
      <c r="C245" s="21">
        <f>33509</f>
        <v>33509</v>
      </c>
      <c r="D245" s="21">
        <f>99129</f>
        <v>99129</v>
      </c>
      <c r="E245" s="21">
        <f>96.8056640625</f>
        <v>96.8056640625</v>
      </c>
    </row>
    <row r="246">
      <c r="C246" s="21">
        <f>33639</f>
        <v>33639</v>
      </c>
      <c r="D246" s="21">
        <f>99129</f>
        <v>99129</v>
      </c>
      <c r="E246" s="21">
        <f>96.8056640625</f>
        <v>96.8056640625</v>
      </c>
    </row>
    <row r="247">
      <c r="C247" s="21">
        <f>33784</f>
        <v>33784</v>
      </c>
      <c r="D247" s="21">
        <f>99129</f>
        <v>99129</v>
      </c>
      <c r="E247" s="21">
        <f>96.8056640625</f>
        <v>96.8056640625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2015-11-23T20:07:22Z</dcterms:modified>
  <cp:lastPrinted>2016-01-08T15:46:48Z</cp:lastPrinted>
</cp:coreProperties>
</file>