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<sst xmlns="http://schemas.openxmlformats.org/spreadsheetml/2006/main" count="8" uniqueCount="8">
  <si>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</si>
  <si>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</si>
  <si>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</si>
  <si>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</si>
  <si>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188(188x)</t>
  </si>
  <si>
    <t>AVERAGE: 131(272x)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</si>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</sst>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Sheet1!$A$2:$A$189</c:f>
              <c:numCache/>
            </c:numRef>
          </c:cat>
          <c:val>
            <c:numRef>
              <c:f>Sheet1!$B$2:$B$189</c:f>
              <c:numCache/>
            </c:numRef>
          </c:val>
          <c:smooth val="0"/>
        </c:ser>
        <c:marker val="1"/>
        <c:axId val="1814908102"/>
        <c:axId val="814111376"/>
      </c:lineChart>
      <c:catAx>
        <c:axId val="18149081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14111376"/>
        <c:crosses val="autoZero"/>
        <c:auto val="1"/>
        <c:lblOffset val="100"/>
        <c:tickLblSkip val="1"/>
        <c:tickMarkSkip val="1"/>
        <c:noMultiLvlLbl val="0"/>
      </c:catAx>
      <c:valAx>
        <c:axId val="8141113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1490810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Sheet1!$C$2:$C$273</c:f>
              <c:numCache/>
            </c:numRef>
          </c:cat>
          <c:val>
            <c:numRef>
              <c:f>Sheet1!$E$2:$E$273</c:f>
              <c:numCache/>
            </c:numRef>
          </c:val>
          <c:smooth val="0"/>
        </c:ser>
        <c:marker val="1"/>
        <c:axId val="1630841930"/>
        <c:axId val="2004655561"/>
      </c:lineChart>
      <c:catAx>
        <c:axId val="163084193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04655561"/>
        <c:crosses val="autoZero"/>
        <c:auto val="1"/>
        <c:lblOffset val="100"/>
        <c:tickLblSkip val="1"/>
        <c:tickMarkSkip val="1"/>
        <c:noMultiLvlLbl val="0"/>
      </c:catAx>
      <c:valAx>
        <c:axId val="200465556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3084193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7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1861</f>
        <v>1861</v>
      </c>
      <c r="B2" s="21">
        <f>10</f>
        <v>10</v>
      </c>
      <c r="C2" s="21">
        <f>1875</f>
        <v>1875</v>
      </c>
      <c r="D2" s="21">
        <f>6184</f>
        <v>6184</v>
      </c>
      <c r="E2" s="21">
        <f>6.0390625</f>
        <v>6.0390625</v>
      </c>
      <c r="G2" s="21">
        <f>188</f>
        <v>188</v>
      </c>
    </row>
    <row r="3">
      <c r="A3" s="21">
        <f>2039</f>
        <v>2039</v>
      </c>
      <c r="B3" s="21">
        <f>24</f>
        <v>24</v>
      </c>
      <c r="C3" s="21">
        <f>1984</f>
        <v>1984</v>
      </c>
      <c r="D3" s="21">
        <f>9512</f>
        <v>9512</v>
      </c>
      <c r="E3" s="21">
        <f>9.2890625</f>
        <v>9.2890625</v>
      </c>
    </row>
    <row r="4">
      <c r="A4" s="21">
        <f>2209</f>
        <v>2209</v>
      </c>
      <c r="B4" s="21">
        <f>20</f>
        <v>20</v>
      </c>
      <c r="C4" s="21">
        <f>2089</f>
        <v>2089</v>
      </c>
      <c r="D4" s="21">
        <f>10373</f>
        <v>10373</v>
      </c>
      <c r="E4" s="21">
        <f>10.1298828125</f>
        <v>10.1298828125</v>
      </c>
      <c r="G4" s="21" t="s">
        <v>5</v>
      </c>
    </row>
    <row r="5">
      <c r="A5" s="21">
        <f>2370</f>
        <v>2370</v>
      </c>
      <c r="B5" s="21">
        <f>23</f>
        <v>23</v>
      </c>
      <c r="C5" s="21">
        <f>2199</f>
        <v>2199</v>
      </c>
      <c r="D5" s="21">
        <f>11271</f>
        <v>11271</v>
      </c>
      <c r="E5" s="21">
        <f>11.0068359375</f>
        <v>11.0068359375</v>
      </c>
      <c r="G5" s="21">
        <f>131</f>
        <v>131</v>
      </c>
    </row>
    <row r="6">
      <c r="A6" s="21">
        <f>2527</f>
        <v>2527</v>
      </c>
      <c r="B6" s="21">
        <f>25</f>
        <v>25</v>
      </c>
      <c r="C6" s="21">
        <f>2307</f>
        <v>2307</v>
      </c>
      <c r="D6" s="21">
        <f>11996</f>
        <v>11996</v>
      </c>
      <c r="E6" s="21">
        <f>11.71484375</f>
        <v>11.71484375</v>
      </c>
    </row>
    <row r="7">
      <c r="A7" s="21">
        <f>2697</f>
        <v>2697</v>
      </c>
      <c r="B7" s="21">
        <f>24</f>
        <v>24</v>
      </c>
      <c r="C7" s="21">
        <f>2407</f>
        <v>2407</v>
      </c>
      <c r="D7" s="21">
        <f>14254</f>
        <v>14254</v>
      </c>
      <c r="E7" s="21">
        <f>13.919921875</f>
        <v>13.919921875</v>
      </c>
    </row>
    <row r="8">
      <c r="A8" s="21">
        <f>2869</f>
        <v>2869</v>
      </c>
      <c r="B8" s="21">
        <f>16</f>
        <v>16</v>
      </c>
      <c r="C8" s="21">
        <f>2503</f>
        <v>2503</v>
      </c>
      <c r="D8" s="21">
        <f>13697</f>
        <v>13697</v>
      </c>
      <c r="E8" s="21">
        <f>13.3759765625</f>
        <v>13.3759765625</v>
      </c>
    </row>
    <row r="9">
      <c r="A9" s="21">
        <f>3033</f>
        <v>3033</v>
      </c>
      <c r="B9" s="21">
        <f>0</f>
        <v>0</v>
      </c>
      <c r="C9" s="21">
        <f>2598</f>
        <v>2598</v>
      </c>
      <c r="D9" s="21">
        <f>13993</f>
        <v>13993</v>
      </c>
      <c r="E9" s="21">
        <f>13.6650390625</f>
        <v>13.6650390625</v>
      </c>
    </row>
    <row r="10">
      <c r="A10" s="21">
        <f>3203</f>
        <v>3203</v>
      </c>
      <c r="B10" s="21">
        <f>0</f>
        <v>0</v>
      </c>
      <c r="C10" s="21">
        <f>2693</f>
        <v>2693</v>
      </c>
      <c r="D10" s="21">
        <f>14361</f>
        <v>14361</v>
      </c>
      <c r="E10" s="21">
        <f>14.0244140625</f>
        <v>14.0244140625</v>
      </c>
    </row>
    <row r="11">
      <c r="A11" s="21">
        <f>3397</f>
        <v>3397</v>
      </c>
      <c r="B11" s="21">
        <f>0</f>
        <v>0</v>
      </c>
      <c r="C11" s="21">
        <f>2792</f>
        <v>2792</v>
      </c>
      <c r="D11" s="21">
        <f>15750</f>
        <v>15750</v>
      </c>
      <c r="E11" s="21">
        <f>15.380859375</f>
        <v>15.380859375</v>
      </c>
    </row>
    <row r="12">
      <c r="A12" s="21">
        <f>3560</f>
        <v>3560</v>
      </c>
      <c r="B12" s="21">
        <f>0</f>
        <v>0</v>
      </c>
      <c r="C12" s="21">
        <f>2929</f>
        <v>2929</v>
      </c>
      <c r="D12" s="21">
        <f>49643</f>
        <v>49643</v>
      </c>
      <c r="E12" s="21">
        <f>48.4794921875</f>
        <v>48.4794921875</v>
      </c>
      <c r="H12" s="21" t="s">
        <v>6</v>
      </c>
      <c r="I12" s="21" t="s">
        <v>7</v>
      </c>
      <c r="J12" s="21" t="s">
        <v>8</v>
      </c>
    </row>
    <row r="13">
      <c r="A13" s="21">
        <f>3749</f>
        <v>3749</v>
      </c>
      <c r="B13" s="21">
        <f>0</f>
        <v>0</v>
      </c>
      <c r="C13" s="21">
        <f>3031</f>
        <v>3031</v>
      </c>
      <c r="D13" s="21">
        <f>68389</f>
        <v>68389</v>
      </c>
      <c r="E13" s="21">
        <f>66.7861328125</f>
        <v>66.7861328125</v>
      </c>
      <c r="H13" s="21">
        <v>81</v>
      </c>
      <c r="I13" s="21">
        <f>MAX(E2:E885)</f>
        <v>111.826171875</v>
      </c>
      <c r="J13" s="21">
        <v>96</v>
      </c>
    </row>
    <row r="14">
      <c r="A14" s="21">
        <f>3929</f>
        <v>3929</v>
      </c>
      <c r="B14" s="21">
        <f>0</f>
        <v>0</v>
      </c>
      <c r="C14" s="21">
        <f>3154</f>
        <v>3154</v>
      </c>
      <c r="D14" s="21">
        <f>68389</f>
        <v>68389</v>
      </c>
      <c r="E14" s="21">
        <f>66.7861328125</f>
        <v>66.7861328125</v>
      </c>
    </row>
    <row r="15">
      <c r="A15" s="21">
        <f>4119</f>
        <v>4119</v>
      </c>
      <c r="B15" s="21">
        <f>3</f>
        <v>3</v>
      </c>
      <c r="C15" s="21">
        <f>3256</f>
        <v>3256</v>
      </c>
      <c r="D15" s="21">
        <f>68389</f>
        <v>68389</v>
      </c>
      <c r="E15" s="21">
        <f>66.7861328125</f>
        <v>66.7861328125</v>
      </c>
    </row>
    <row r="16">
      <c r="A16" s="21">
        <f>4324</f>
        <v>4324</v>
      </c>
      <c r="B16" s="21">
        <f>3</f>
        <v>3</v>
      </c>
      <c r="C16" s="21">
        <f>3363</f>
        <v>3363</v>
      </c>
      <c r="D16" s="21">
        <f>68389</f>
        <v>68389</v>
      </c>
      <c r="E16" s="21">
        <f>66.7861328125</f>
        <v>66.7861328125</v>
      </c>
    </row>
    <row r="17">
      <c r="A17" s="21">
        <f>4486</f>
        <v>4486</v>
      </c>
      <c r="B17" s="21">
        <f>0</f>
        <v>0</v>
      </c>
      <c r="C17" s="21">
        <f>3475</f>
        <v>3475</v>
      </c>
      <c r="D17" s="21">
        <f>83945</f>
        <v>83945</v>
      </c>
      <c r="E17" s="21">
        <f>81.9775390625</f>
        <v>81.9775390625</v>
      </c>
    </row>
    <row r="18">
      <c r="A18" s="21">
        <f>4672</f>
        <v>4672</v>
      </c>
      <c r="B18" s="21">
        <f>14</f>
        <v>14</v>
      </c>
      <c r="C18" s="21">
        <f>3578</f>
        <v>3578</v>
      </c>
      <c r="D18" s="21">
        <f>83921</f>
        <v>83921</v>
      </c>
      <c r="E18" s="21">
        <f>81.9541015625</f>
        <v>81.9541015625</v>
      </c>
    </row>
    <row r="19">
      <c r="A19" s="21">
        <f>4858</f>
        <v>4858</v>
      </c>
      <c r="B19" s="21">
        <f>4</f>
        <v>4</v>
      </c>
      <c r="C19" s="21">
        <f>3688</f>
        <v>3688</v>
      </c>
      <c r="D19" s="21">
        <f>83921</f>
        <v>83921</v>
      </c>
      <c r="E19" s="21">
        <f>81.9541015625</f>
        <v>81.9541015625</v>
      </c>
    </row>
    <row r="20">
      <c r="A20" s="21">
        <f>5021</f>
        <v>5021</v>
      </c>
      <c r="B20" s="21">
        <f>4</f>
        <v>4</v>
      </c>
      <c r="C20" s="21">
        <f>3818</f>
        <v>3818</v>
      </c>
      <c r="D20" s="21">
        <f>83921</f>
        <v>83921</v>
      </c>
      <c r="E20" s="21">
        <f>81.9541015625</f>
        <v>81.9541015625</v>
      </c>
    </row>
    <row r="21">
      <c r="A21" s="21">
        <f>5230</f>
        <v>5230</v>
      </c>
      <c r="B21" s="21">
        <f>3</f>
        <v>3</v>
      </c>
      <c r="C21" s="21">
        <f>3930</f>
        <v>3930</v>
      </c>
      <c r="D21" s="21">
        <f>83921</f>
        <v>83921</v>
      </c>
      <c r="E21" s="21">
        <f>81.9541015625</f>
        <v>81.9541015625</v>
      </c>
    </row>
    <row r="22">
      <c r="A22" s="21">
        <f>5447</f>
        <v>5447</v>
      </c>
      <c r="B22" s="21">
        <f>2</f>
        <v>2</v>
      </c>
      <c r="C22" s="21">
        <f>4044</f>
        <v>4044</v>
      </c>
      <c r="D22" s="21">
        <f>83930</f>
        <v>83930</v>
      </c>
      <c r="E22" s="21">
        <f>81.962890625</f>
        <v>81.962890625</v>
      </c>
    </row>
    <row r="23">
      <c r="A23" s="21">
        <f>5618</f>
        <v>5618</v>
      </c>
      <c r="B23" s="21">
        <f>3</f>
        <v>3</v>
      </c>
      <c r="C23" s="21">
        <f>4159</f>
        <v>4159</v>
      </c>
      <c r="D23" s="21">
        <f>83970</f>
        <v>83970</v>
      </c>
      <c r="E23" s="21">
        <f>82.001953125</f>
        <v>82.001953125</v>
      </c>
    </row>
    <row r="24">
      <c r="A24" s="21">
        <f>5797</f>
        <v>5797</v>
      </c>
      <c r="B24" s="21">
        <f t="shared" ref="B24:B45" si="0">0</f>
        <v>0</v>
      </c>
      <c r="C24" s="21">
        <f>4274</f>
        <v>4274</v>
      </c>
      <c r="D24" s="21">
        <f>83970</f>
        <v>83970</v>
      </c>
      <c r="E24" s="21">
        <f>82.001953125</f>
        <v>82.001953125</v>
      </c>
    </row>
    <row r="25">
      <c r="A25" s="21">
        <f>5982</f>
        <v>5982</v>
      </c>
      <c r="B25" s="21">
        <f t="shared" si="0"/>
        <v>0</v>
      </c>
      <c r="C25" s="21">
        <f>4402</f>
        <v>4402</v>
      </c>
      <c r="D25" s="21">
        <f>83998</f>
        <v>83998</v>
      </c>
      <c r="E25" s="21">
        <f>82.029296875</f>
        <v>82.029296875</v>
      </c>
    </row>
    <row r="26">
      <c r="A26" s="21">
        <f>6158</f>
        <v>6158</v>
      </c>
      <c r="B26" s="21">
        <f t="shared" si="0"/>
        <v>0</v>
      </c>
      <c r="C26" s="21">
        <f>4507</f>
        <v>4507</v>
      </c>
      <c r="D26" s="21">
        <f>84039</f>
        <v>84039</v>
      </c>
      <c r="E26" s="21">
        <f>82.0693359375</f>
        <v>82.0693359375</v>
      </c>
    </row>
    <row r="27">
      <c r="A27" s="21">
        <f>6357</f>
        <v>6357</v>
      </c>
      <c r="B27" s="21">
        <f t="shared" si="0"/>
        <v>0</v>
      </c>
      <c r="C27" s="21">
        <f>4617</f>
        <v>4617</v>
      </c>
      <c r="D27" s="21">
        <f>84510</f>
        <v>84510</v>
      </c>
      <c r="E27" s="21">
        <f>82.529296875</f>
        <v>82.529296875</v>
      </c>
    </row>
    <row r="28">
      <c r="A28" s="21">
        <f>6534</f>
        <v>6534</v>
      </c>
      <c r="B28" s="21">
        <f t="shared" si="0"/>
        <v>0</v>
      </c>
      <c r="C28" s="21">
        <f>4740</f>
        <v>4740</v>
      </c>
      <c r="D28" s="21">
        <f>85193</f>
        <v>85193</v>
      </c>
      <c r="E28" s="21">
        <f>83.1962890625</f>
        <v>83.1962890625</v>
      </c>
    </row>
    <row r="29">
      <c r="A29" s="21">
        <f>6704</f>
        <v>6704</v>
      </c>
      <c r="B29" s="21">
        <f t="shared" si="0"/>
        <v>0</v>
      </c>
      <c r="C29" s="21">
        <f>4844</f>
        <v>4844</v>
      </c>
      <c r="D29" s="21">
        <f>85231</f>
        <v>85231</v>
      </c>
      <c r="E29" s="21">
        <f>83.2333984375</f>
        <v>83.2333984375</v>
      </c>
    </row>
    <row r="30">
      <c r="A30" s="21">
        <f>6881</f>
        <v>6881</v>
      </c>
      <c r="B30" s="21">
        <f t="shared" si="0"/>
        <v>0</v>
      </c>
      <c r="C30" s="21">
        <f>4970</f>
        <v>4970</v>
      </c>
      <c r="D30" s="21">
        <f>85261</f>
        <v>85261</v>
      </c>
      <c r="E30" s="21">
        <f>83.2626953125</f>
        <v>83.2626953125</v>
      </c>
    </row>
    <row r="31">
      <c r="A31" s="21">
        <f>7087</f>
        <v>7087</v>
      </c>
      <c r="B31" s="21">
        <f t="shared" si="0"/>
        <v>0</v>
      </c>
      <c r="C31" s="21">
        <f>5084</f>
        <v>5084</v>
      </c>
      <c r="D31" s="21">
        <f>85299</f>
        <v>85299</v>
      </c>
      <c r="E31" s="21">
        <f>83.2998046875</f>
        <v>83.2998046875</v>
      </c>
    </row>
    <row r="32">
      <c r="A32" s="21">
        <f>7257</f>
        <v>7257</v>
      </c>
      <c r="B32" s="21">
        <f t="shared" si="0"/>
        <v>0</v>
      </c>
      <c r="C32" s="21">
        <f>5189</f>
        <v>5189</v>
      </c>
      <c r="D32" s="21">
        <f>85321</f>
        <v>85321</v>
      </c>
      <c r="E32" s="21">
        <f>83.3212890625</f>
        <v>83.3212890625</v>
      </c>
    </row>
    <row r="33">
      <c r="A33" s="21">
        <f>7434</f>
        <v>7434</v>
      </c>
      <c r="B33" s="21">
        <f t="shared" si="0"/>
        <v>0</v>
      </c>
      <c r="C33" s="21">
        <f>5313</f>
        <v>5313</v>
      </c>
      <c r="D33" s="21">
        <f>85339</f>
        <v>85339</v>
      </c>
      <c r="E33" s="21">
        <f>83.3388671875</f>
        <v>83.3388671875</v>
      </c>
    </row>
    <row r="34">
      <c r="A34" s="21">
        <f>7656</f>
        <v>7656</v>
      </c>
      <c r="B34" s="21">
        <f t="shared" si="0"/>
        <v>0</v>
      </c>
      <c r="C34" s="21">
        <f>5443</f>
        <v>5443</v>
      </c>
      <c r="D34" s="21">
        <f>85339</f>
        <v>85339</v>
      </c>
      <c r="E34" s="21">
        <f>83.3388671875</f>
        <v>83.3388671875</v>
      </c>
    </row>
    <row r="35">
      <c r="A35" s="21">
        <f>7864</f>
        <v>7864</v>
      </c>
      <c r="B35" s="21">
        <f t="shared" si="0"/>
        <v>0</v>
      </c>
      <c r="C35" s="21">
        <f>5593</f>
        <v>5593</v>
      </c>
      <c r="D35" s="21">
        <f>85361</f>
        <v>85361</v>
      </c>
      <c r="E35" s="21">
        <f>83.3603515625</f>
        <v>83.3603515625</v>
      </c>
    </row>
    <row r="36">
      <c r="A36" s="21">
        <f>8050</f>
        <v>8050</v>
      </c>
      <c r="B36" s="21">
        <f t="shared" si="0"/>
        <v>0</v>
      </c>
      <c r="C36" s="21">
        <f>5725</f>
        <v>5725</v>
      </c>
      <c r="D36" s="21">
        <f>85395</f>
        <v>85395</v>
      </c>
      <c r="E36" s="21">
        <f>83.3935546875</f>
        <v>83.3935546875</v>
      </c>
    </row>
    <row r="37">
      <c r="A37" s="21">
        <f>8326</f>
        <v>8326</v>
      </c>
      <c r="B37" s="21">
        <f t="shared" si="0"/>
        <v>0</v>
      </c>
      <c r="C37" s="21">
        <f>5852</f>
        <v>5852</v>
      </c>
      <c r="D37" s="21">
        <f t="shared" ref="D37:D68" si="1">85399</f>
        <v>85399</v>
      </c>
      <c r="E37" s="21">
        <f t="shared" ref="E37:E68" si="2">83.3974609375</f>
        <v>83.3974609375</v>
      </c>
    </row>
    <row r="38">
      <c r="A38" s="21">
        <f>8530</f>
        <v>8530</v>
      </c>
      <c r="B38" s="21">
        <f t="shared" si="0"/>
        <v>0</v>
      </c>
      <c r="C38" s="21">
        <f>5962</f>
        <v>5962</v>
      </c>
      <c r="D38" s="21">
        <f t="shared" si="1"/>
        <v>85399</v>
      </c>
      <c r="E38" s="21">
        <f t="shared" si="2"/>
        <v>83.3974609375</v>
      </c>
    </row>
    <row r="39">
      <c r="A39" s="21">
        <f>8773</f>
        <v>8773</v>
      </c>
      <c r="B39" s="21">
        <f t="shared" si="0"/>
        <v>0</v>
      </c>
      <c r="C39" s="21">
        <f>6092</f>
        <v>6092</v>
      </c>
      <c r="D39" s="21">
        <f t="shared" si="1"/>
        <v>85399</v>
      </c>
      <c r="E39" s="21">
        <f t="shared" si="2"/>
        <v>83.3974609375</v>
      </c>
    </row>
    <row r="40">
      <c r="A40" s="21">
        <f>9033</f>
        <v>9033</v>
      </c>
      <c r="B40" s="21">
        <f t="shared" si="0"/>
        <v>0</v>
      </c>
      <c r="C40" s="21">
        <f>6217</f>
        <v>6217</v>
      </c>
      <c r="D40" s="21">
        <f t="shared" si="1"/>
        <v>85399</v>
      </c>
      <c r="E40" s="21">
        <f t="shared" si="2"/>
        <v>83.3974609375</v>
      </c>
    </row>
    <row r="41">
      <c r="A41" s="21">
        <f>9249</f>
        <v>9249</v>
      </c>
      <c r="B41" s="21">
        <f t="shared" si="0"/>
        <v>0</v>
      </c>
      <c r="C41" s="21">
        <f>6324</f>
        <v>6324</v>
      </c>
      <c r="D41" s="21">
        <f t="shared" si="1"/>
        <v>85399</v>
      </c>
      <c r="E41" s="21">
        <f t="shared" si="2"/>
        <v>83.3974609375</v>
      </c>
    </row>
    <row r="42">
      <c r="A42" s="21">
        <f>9476</f>
        <v>9476</v>
      </c>
      <c r="B42" s="21">
        <f t="shared" si="0"/>
        <v>0</v>
      </c>
      <c r="C42" s="21">
        <f>6454</f>
        <v>6454</v>
      </c>
      <c r="D42" s="21">
        <f t="shared" si="1"/>
        <v>85399</v>
      </c>
      <c r="E42" s="21">
        <f t="shared" si="2"/>
        <v>83.3974609375</v>
      </c>
    </row>
    <row r="43">
      <c r="A43" s="21">
        <f>9714</f>
        <v>9714</v>
      </c>
      <c r="B43" s="21">
        <f t="shared" si="0"/>
        <v>0</v>
      </c>
      <c r="C43" s="21">
        <f>6587</f>
        <v>6587</v>
      </c>
      <c r="D43" s="21">
        <f t="shared" si="1"/>
        <v>85399</v>
      </c>
      <c r="E43" s="21">
        <f t="shared" si="2"/>
        <v>83.3974609375</v>
      </c>
    </row>
    <row r="44">
      <c r="A44" s="21">
        <f>9909</f>
        <v>9909</v>
      </c>
      <c r="B44" s="21">
        <f t="shared" si="0"/>
        <v>0</v>
      </c>
      <c r="C44" s="21">
        <f>6709</f>
        <v>6709</v>
      </c>
      <c r="D44" s="21">
        <f t="shared" si="1"/>
        <v>85399</v>
      </c>
      <c r="E44" s="21">
        <f t="shared" si="2"/>
        <v>83.3974609375</v>
      </c>
    </row>
    <row r="45">
      <c r="A45" s="21">
        <f>10124</f>
        <v>10124</v>
      </c>
      <c r="B45" s="21">
        <f t="shared" si="0"/>
        <v>0</v>
      </c>
      <c r="C45" s="21">
        <f>6822</f>
        <v>6822</v>
      </c>
      <c r="D45" s="21">
        <f t="shared" si="1"/>
        <v>85399</v>
      </c>
      <c r="E45" s="21">
        <f t="shared" si="2"/>
        <v>83.3974609375</v>
      </c>
    </row>
    <row r="46">
      <c r="A46" s="21">
        <f>10301</f>
        <v>10301</v>
      </c>
      <c r="B46" s="21">
        <f>21</f>
        <v>21</v>
      </c>
      <c r="C46" s="21">
        <f>6955</f>
        <v>6955</v>
      </c>
      <c r="D46" s="21">
        <f t="shared" si="1"/>
        <v>85399</v>
      </c>
      <c r="E46" s="21">
        <f t="shared" si="2"/>
        <v>83.3974609375</v>
      </c>
    </row>
    <row r="47">
      <c r="A47" s="21">
        <f>10499</f>
        <v>10499</v>
      </c>
      <c r="B47" s="21">
        <f>13</f>
        <v>13</v>
      </c>
      <c r="C47" s="21">
        <f>7065</f>
        <v>7065</v>
      </c>
      <c r="D47" s="21">
        <f t="shared" si="1"/>
        <v>85399</v>
      </c>
      <c r="E47" s="21">
        <f t="shared" si="2"/>
        <v>83.3974609375</v>
      </c>
    </row>
    <row r="48">
      <c r="A48" s="21">
        <f>10708</f>
        <v>10708</v>
      </c>
      <c r="B48" s="21">
        <f>26</f>
        <v>26</v>
      </c>
      <c r="C48" s="21">
        <f>7188</f>
        <v>7188</v>
      </c>
      <c r="D48" s="21">
        <f t="shared" si="1"/>
        <v>85399</v>
      </c>
      <c r="E48" s="21">
        <f t="shared" si="2"/>
        <v>83.3974609375</v>
      </c>
    </row>
    <row r="49">
      <c r="A49" s="21">
        <f>10910</f>
        <v>10910</v>
      </c>
      <c r="B49" s="21">
        <f>28</f>
        <v>28</v>
      </c>
      <c r="C49" s="21">
        <f>7323</f>
        <v>7323</v>
      </c>
      <c r="D49" s="21">
        <f t="shared" si="1"/>
        <v>85399</v>
      </c>
      <c r="E49" s="21">
        <f t="shared" si="2"/>
        <v>83.3974609375</v>
      </c>
    </row>
    <row r="50">
      <c r="A50" s="21">
        <f>11108</f>
        <v>11108</v>
      </c>
      <c r="B50" s="21">
        <f>20</f>
        <v>20</v>
      </c>
      <c r="C50" s="21">
        <f>7457</f>
        <v>7457</v>
      </c>
      <c r="D50" s="21">
        <f t="shared" si="1"/>
        <v>85399</v>
      </c>
      <c r="E50" s="21">
        <f t="shared" si="2"/>
        <v>83.3974609375</v>
      </c>
    </row>
    <row r="51">
      <c r="A51" s="21">
        <f>11331</f>
        <v>11331</v>
      </c>
      <c r="B51" s="21">
        <f>7</f>
        <v>7</v>
      </c>
      <c r="C51" s="21">
        <f>7577</f>
        <v>7577</v>
      </c>
      <c r="D51" s="21">
        <f t="shared" si="1"/>
        <v>85399</v>
      </c>
      <c r="E51" s="21">
        <f t="shared" si="2"/>
        <v>83.3974609375</v>
      </c>
    </row>
    <row r="52">
      <c r="A52" s="21">
        <f>11544</f>
        <v>11544</v>
      </c>
      <c r="B52" s="21">
        <f>14</f>
        <v>14</v>
      </c>
      <c r="C52" s="21">
        <f>7758</f>
        <v>7758</v>
      </c>
      <c r="D52" s="21">
        <f t="shared" si="1"/>
        <v>85399</v>
      </c>
      <c r="E52" s="21">
        <f t="shared" si="2"/>
        <v>83.3974609375</v>
      </c>
    </row>
    <row r="53">
      <c r="A53" s="21">
        <f>11741</f>
        <v>11741</v>
      </c>
      <c r="B53" s="21">
        <f>0</f>
        <v>0</v>
      </c>
      <c r="C53" s="21">
        <f>7914</f>
        <v>7914</v>
      </c>
      <c r="D53" s="21">
        <f t="shared" si="1"/>
        <v>85399</v>
      </c>
      <c r="E53" s="21">
        <f t="shared" si="2"/>
        <v>83.3974609375</v>
      </c>
    </row>
    <row r="54">
      <c r="A54" s="21">
        <f>11935</f>
        <v>11935</v>
      </c>
      <c r="B54" s="21">
        <f>0</f>
        <v>0</v>
      </c>
      <c r="C54" s="21">
        <f>8074</f>
        <v>8074</v>
      </c>
      <c r="D54" s="21">
        <f t="shared" si="1"/>
        <v>85399</v>
      </c>
      <c r="E54" s="21">
        <f t="shared" si="2"/>
        <v>83.3974609375</v>
      </c>
    </row>
    <row r="55">
      <c r="A55" s="21">
        <f>12126</f>
        <v>12126</v>
      </c>
      <c r="B55" s="21">
        <f>0</f>
        <v>0</v>
      </c>
      <c r="C55" s="21">
        <f>8185</f>
        <v>8185</v>
      </c>
      <c r="D55" s="21">
        <f t="shared" si="1"/>
        <v>85399</v>
      </c>
      <c r="E55" s="21">
        <f t="shared" si="2"/>
        <v>83.3974609375</v>
      </c>
    </row>
    <row r="56">
      <c r="A56" s="21">
        <f>12430</f>
        <v>12430</v>
      </c>
      <c r="B56" s="21">
        <f>5</f>
        <v>5</v>
      </c>
      <c r="C56" s="21">
        <f>8324</f>
        <v>8324</v>
      </c>
      <c r="D56" s="21">
        <f t="shared" si="1"/>
        <v>85399</v>
      </c>
      <c r="E56" s="21">
        <f t="shared" si="2"/>
        <v>83.3974609375</v>
      </c>
    </row>
    <row r="57">
      <c r="A57" s="21">
        <f>12626</f>
        <v>12626</v>
      </c>
      <c r="B57" s="21">
        <f>27</f>
        <v>27</v>
      </c>
      <c r="C57" s="21">
        <f>8487</f>
        <v>8487</v>
      </c>
      <c r="D57" s="21">
        <f t="shared" si="1"/>
        <v>85399</v>
      </c>
      <c r="E57" s="21">
        <f t="shared" si="2"/>
        <v>83.3974609375</v>
      </c>
    </row>
    <row r="58">
      <c r="A58" s="21">
        <f>12803</f>
        <v>12803</v>
      </c>
      <c r="B58" s="21">
        <f t="shared" ref="B58:B77" si="3">0</f>
        <v>0</v>
      </c>
      <c r="C58" s="21">
        <f>8613</f>
        <v>8613</v>
      </c>
      <c r="D58" s="21">
        <f t="shared" si="1"/>
        <v>85399</v>
      </c>
      <c r="E58" s="21">
        <f t="shared" si="2"/>
        <v>83.3974609375</v>
      </c>
    </row>
    <row r="59">
      <c r="A59" s="21">
        <f>13014</f>
        <v>13014</v>
      </c>
      <c r="B59" s="21">
        <f t="shared" si="3"/>
        <v>0</v>
      </c>
      <c r="C59" s="21">
        <f>8760</f>
        <v>8760</v>
      </c>
      <c r="D59" s="21">
        <f t="shared" si="1"/>
        <v>85399</v>
      </c>
      <c r="E59" s="21">
        <f t="shared" si="2"/>
        <v>83.3974609375</v>
      </c>
    </row>
    <row r="60">
      <c r="A60" s="21">
        <f>13195</f>
        <v>13195</v>
      </c>
      <c r="B60" s="21">
        <f t="shared" si="3"/>
        <v>0</v>
      </c>
      <c r="C60" s="21">
        <f>8904</f>
        <v>8904</v>
      </c>
      <c r="D60" s="21">
        <f t="shared" si="1"/>
        <v>85399</v>
      </c>
      <c r="E60" s="21">
        <f t="shared" si="2"/>
        <v>83.3974609375</v>
      </c>
    </row>
    <row r="61">
      <c r="A61" s="21">
        <f>13379</f>
        <v>13379</v>
      </c>
      <c r="B61" s="21">
        <f t="shared" si="3"/>
        <v>0</v>
      </c>
      <c r="C61" s="21">
        <f>9048</f>
        <v>9048</v>
      </c>
      <c r="D61" s="21">
        <f t="shared" si="1"/>
        <v>85399</v>
      </c>
      <c r="E61" s="21">
        <f t="shared" si="2"/>
        <v>83.3974609375</v>
      </c>
    </row>
    <row r="62">
      <c r="A62" s="21">
        <f>13550</f>
        <v>13550</v>
      </c>
      <c r="B62" s="21">
        <f t="shared" si="3"/>
        <v>0</v>
      </c>
      <c r="C62" s="21">
        <f>9182</f>
        <v>9182</v>
      </c>
      <c r="D62" s="21">
        <f t="shared" si="1"/>
        <v>85399</v>
      </c>
      <c r="E62" s="21">
        <f t="shared" si="2"/>
        <v>83.3974609375</v>
      </c>
    </row>
    <row r="63">
      <c r="A63" s="21">
        <f>13746</f>
        <v>13746</v>
      </c>
      <c r="B63" s="21">
        <f t="shared" si="3"/>
        <v>0</v>
      </c>
      <c r="C63" s="21">
        <f>9370</f>
        <v>9370</v>
      </c>
      <c r="D63" s="21">
        <f t="shared" si="1"/>
        <v>85399</v>
      </c>
      <c r="E63" s="21">
        <f t="shared" si="2"/>
        <v>83.3974609375</v>
      </c>
    </row>
    <row r="64">
      <c r="A64" s="21">
        <f>13942</f>
        <v>13942</v>
      </c>
      <c r="B64" s="21">
        <f t="shared" si="3"/>
        <v>0</v>
      </c>
      <c r="C64" s="21">
        <f>9505</f>
        <v>9505</v>
      </c>
      <c r="D64" s="21">
        <f t="shared" si="1"/>
        <v>85399</v>
      </c>
      <c r="E64" s="21">
        <f t="shared" si="2"/>
        <v>83.3974609375</v>
      </c>
    </row>
    <row r="65">
      <c r="A65" s="21">
        <f>14117</f>
        <v>14117</v>
      </c>
      <c r="B65" s="21">
        <f t="shared" si="3"/>
        <v>0</v>
      </c>
      <c r="C65" s="21">
        <f>9634</f>
        <v>9634</v>
      </c>
      <c r="D65" s="21">
        <f t="shared" si="1"/>
        <v>85399</v>
      </c>
      <c r="E65" s="21">
        <f t="shared" si="2"/>
        <v>83.3974609375</v>
      </c>
    </row>
    <row r="66">
      <c r="A66" s="21">
        <f>14295</f>
        <v>14295</v>
      </c>
      <c r="B66" s="21">
        <f t="shared" si="3"/>
        <v>0</v>
      </c>
      <c r="C66" s="21">
        <f>9830</f>
        <v>9830</v>
      </c>
      <c r="D66" s="21">
        <f t="shared" si="1"/>
        <v>85399</v>
      </c>
      <c r="E66" s="21">
        <f t="shared" si="2"/>
        <v>83.3974609375</v>
      </c>
    </row>
    <row r="67">
      <c r="A67" s="21">
        <f>14470</f>
        <v>14470</v>
      </c>
      <c r="B67" s="21">
        <f t="shared" si="3"/>
        <v>0</v>
      </c>
      <c r="C67" s="21">
        <f>9962</f>
        <v>9962</v>
      </c>
      <c r="D67" s="21">
        <f t="shared" si="1"/>
        <v>85399</v>
      </c>
      <c r="E67" s="21">
        <f t="shared" si="2"/>
        <v>83.3974609375</v>
      </c>
    </row>
    <row r="68">
      <c r="A68" s="21">
        <f>14646</f>
        <v>14646</v>
      </c>
      <c r="B68" s="21">
        <f t="shared" si="3"/>
        <v>0</v>
      </c>
      <c r="C68" s="21">
        <f>10075</f>
        <v>10075</v>
      </c>
      <c r="D68" s="21">
        <f t="shared" si="1"/>
        <v>85399</v>
      </c>
      <c r="E68" s="21">
        <f t="shared" si="2"/>
        <v>83.3974609375</v>
      </c>
    </row>
    <row r="69">
      <c r="A69" s="21">
        <f>14809</f>
        <v>14809</v>
      </c>
      <c r="B69" s="21">
        <f t="shared" si="3"/>
        <v>0</v>
      </c>
      <c r="C69" s="21">
        <f>10260</f>
        <v>10260</v>
      </c>
      <c r="D69" s="21">
        <f>85591</f>
        <v>85591</v>
      </c>
      <c r="E69" s="21">
        <f>83.5849609375</f>
        <v>83.5849609375</v>
      </c>
    </row>
    <row r="70">
      <c r="A70" s="21">
        <f>14983</f>
        <v>14983</v>
      </c>
      <c r="B70" s="21">
        <f t="shared" si="3"/>
        <v>0</v>
      </c>
      <c r="C70" s="21">
        <f>10360</f>
        <v>10360</v>
      </c>
      <c r="D70" s="21">
        <f>86603</f>
        <v>86603</v>
      </c>
      <c r="E70" s="21">
        <f>84.5732421875</f>
        <v>84.5732421875</v>
      </c>
    </row>
    <row r="71">
      <c r="A71" s="21">
        <f>15158</f>
        <v>15158</v>
      </c>
      <c r="B71" s="21">
        <f t="shared" si="3"/>
        <v>0</v>
      </c>
      <c r="C71" s="21">
        <f>10510</f>
        <v>10510</v>
      </c>
      <c r="D71" s="21">
        <f>87569</f>
        <v>87569</v>
      </c>
      <c r="E71" s="21">
        <f>85.5166015625</f>
        <v>85.5166015625</v>
      </c>
    </row>
    <row r="72">
      <c r="A72" s="21">
        <f>15352</f>
        <v>15352</v>
      </c>
      <c r="B72" s="21">
        <f t="shared" si="3"/>
        <v>0</v>
      </c>
      <c r="C72" s="21">
        <f>10654</f>
        <v>10654</v>
      </c>
      <c r="D72" s="21">
        <f>87796</f>
        <v>87796</v>
      </c>
      <c r="E72" s="21">
        <f>85.73828125</f>
        <v>85.73828125</v>
      </c>
    </row>
    <row r="73">
      <c r="A73" s="21">
        <f>15539</f>
        <v>15539</v>
      </c>
      <c r="B73" s="21">
        <f t="shared" si="3"/>
        <v>0</v>
      </c>
      <c r="C73" s="21">
        <f>10761</f>
        <v>10761</v>
      </c>
      <c r="D73" s="21">
        <f>88546</f>
        <v>88546</v>
      </c>
      <c r="E73" s="21">
        <f>86.470703125</f>
        <v>86.470703125</v>
      </c>
    </row>
    <row r="74">
      <c r="A74" s="21">
        <f>15716</f>
        <v>15716</v>
      </c>
      <c r="B74" s="21">
        <f t="shared" si="3"/>
        <v>0</v>
      </c>
      <c r="C74" s="21">
        <f>10872</f>
        <v>10872</v>
      </c>
      <c r="D74" s="21">
        <f>89178</f>
        <v>89178</v>
      </c>
      <c r="E74" s="21">
        <f>87.087890625</f>
        <v>87.087890625</v>
      </c>
    </row>
    <row r="75">
      <c r="A75" s="21">
        <f>15891</f>
        <v>15891</v>
      </c>
      <c r="B75" s="21">
        <f t="shared" si="3"/>
        <v>0</v>
      </c>
      <c r="C75" s="21">
        <f>10997</f>
        <v>10997</v>
      </c>
      <c r="D75" s="21">
        <f>89826</f>
        <v>89826</v>
      </c>
      <c r="E75" s="21">
        <f>87.720703125</f>
        <v>87.720703125</v>
      </c>
    </row>
    <row r="76">
      <c r="A76" s="21">
        <f>16059</f>
        <v>16059</v>
      </c>
      <c r="B76" s="21">
        <f t="shared" si="3"/>
        <v>0</v>
      </c>
      <c r="C76" s="21">
        <f>11129</f>
        <v>11129</v>
      </c>
      <c r="D76" s="21">
        <f>59944</f>
        <v>59944</v>
      </c>
      <c r="E76" s="21">
        <f>58.5390625</f>
        <v>58.5390625</v>
      </c>
    </row>
    <row r="77">
      <c r="A77" s="21">
        <f>16237</f>
        <v>16237</v>
      </c>
      <c r="B77" s="21">
        <f t="shared" si="3"/>
        <v>0</v>
      </c>
      <c r="C77" s="21">
        <f>11274</f>
        <v>11274</v>
      </c>
      <c r="D77" s="21">
        <f>61273</f>
        <v>61273</v>
      </c>
      <c r="E77" s="21">
        <f>59.8369140625</f>
        <v>59.8369140625</v>
      </c>
    </row>
    <row r="78">
      <c r="A78" s="21">
        <f>16428</f>
        <v>16428</v>
      </c>
      <c r="B78" s="21">
        <f>6</f>
        <v>6</v>
      </c>
      <c r="C78" s="21">
        <f>11406</f>
        <v>11406</v>
      </c>
      <c r="D78" s="21">
        <f>62005</f>
        <v>62005</v>
      </c>
      <c r="E78" s="21">
        <f>60.5517578125</f>
        <v>60.5517578125</v>
      </c>
    </row>
    <row r="79">
      <c r="A79" s="21">
        <f>16596</f>
        <v>16596</v>
      </c>
      <c r="B79" s="21">
        <f>0</f>
        <v>0</v>
      </c>
      <c r="C79" s="21">
        <f>11519</f>
        <v>11519</v>
      </c>
      <c r="D79" s="21">
        <f>93933</f>
        <v>93933</v>
      </c>
      <c r="E79" s="21">
        <f>91.7314453125</f>
        <v>91.7314453125</v>
      </c>
    </row>
    <row r="80">
      <c r="A80" s="21">
        <f>16803</f>
        <v>16803</v>
      </c>
      <c r="B80" s="21">
        <f>6</f>
        <v>6</v>
      </c>
      <c r="C80" s="21">
        <f>11657</f>
        <v>11657</v>
      </c>
      <c r="D80" s="21">
        <f>94200</f>
        <v>94200</v>
      </c>
      <c r="E80" s="21">
        <f>91.9921875</f>
        <v>91.9921875</v>
      </c>
    </row>
    <row r="81">
      <c r="A81" s="21">
        <f>16990</f>
        <v>16990</v>
      </c>
      <c r="B81" s="21">
        <f>7</f>
        <v>7</v>
      </c>
      <c r="C81" s="21">
        <f>11841</f>
        <v>11841</v>
      </c>
      <c r="D81" s="21">
        <f>94200</f>
        <v>94200</v>
      </c>
      <c r="E81" s="21">
        <f>91.9921875</f>
        <v>91.9921875</v>
      </c>
    </row>
    <row r="82">
      <c r="A82" s="21">
        <f>17185</f>
        <v>17185</v>
      </c>
      <c r="B82" s="21">
        <f>3</f>
        <v>3</v>
      </c>
      <c r="C82" s="21">
        <f>11950</f>
        <v>11950</v>
      </c>
      <c r="D82" s="21">
        <f>94200</f>
        <v>94200</v>
      </c>
      <c r="E82" s="21">
        <f>91.9921875</f>
        <v>91.9921875</v>
      </c>
    </row>
    <row r="83">
      <c r="A83" s="21">
        <f>17441</f>
        <v>17441</v>
      </c>
      <c r="B83" s="21">
        <f>4</f>
        <v>4</v>
      </c>
      <c r="C83" s="21">
        <f>12094</f>
        <v>12094</v>
      </c>
      <c r="D83" s="21">
        <f>94200</f>
        <v>94200</v>
      </c>
      <c r="E83" s="21">
        <f>91.9921875</f>
        <v>91.9921875</v>
      </c>
    </row>
    <row r="84">
      <c r="A84" s="21">
        <f>17625</f>
        <v>17625</v>
      </c>
      <c r="B84" s="21">
        <f>12</f>
        <v>12</v>
      </c>
      <c r="C84" s="21">
        <f>12238</f>
        <v>12238</v>
      </c>
      <c r="D84" s="21">
        <f>94410</f>
        <v>94410</v>
      </c>
      <c r="E84" s="21">
        <f>92.197265625</f>
        <v>92.197265625</v>
      </c>
    </row>
    <row r="85">
      <c r="A85" s="21">
        <f>17803</f>
        <v>17803</v>
      </c>
      <c r="B85" s="21">
        <f>6</f>
        <v>6</v>
      </c>
      <c r="C85" s="21">
        <f>12450</f>
        <v>12450</v>
      </c>
      <c r="D85" s="21">
        <f>94705</f>
        <v>94705</v>
      </c>
      <c r="E85" s="21">
        <f>92.4853515625</f>
        <v>92.4853515625</v>
      </c>
    </row>
    <row r="86">
      <c r="A86" s="21">
        <f>17971</f>
        <v>17971</v>
      </c>
      <c r="B86" s="21">
        <f>0</f>
        <v>0</v>
      </c>
      <c r="C86" s="21">
        <f>12597</f>
        <v>12597</v>
      </c>
      <c r="D86" s="21">
        <f>94890</f>
        <v>94890</v>
      </c>
      <c r="E86" s="21">
        <f>92.666015625</f>
        <v>92.666015625</v>
      </c>
    </row>
    <row r="87">
      <c r="A87" s="21">
        <f>18158</f>
        <v>18158</v>
      </c>
      <c r="B87" s="21">
        <f>0</f>
        <v>0</v>
      </c>
      <c r="C87" s="21">
        <f>12709</f>
        <v>12709</v>
      </c>
      <c r="D87" s="21">
        <f>66199</f>
        <v>66199</v>
      </c>
      <c r="E87" s="21">
        <f>64.6474609375</f>
        <v>64.6474609375</v>
      </c>
    </row>
    <row r="88">
      <c r="A88" s="21">
        <f>18358</f>
        <v>18358</v>
      </c>
      <c r="B88" s="21">
        <f>0</f>
        <v>0</v>
      </c>
      <c r="C88" s="21">
        <f>12845</f>
        <v>12845</v>
      </c>
      <c r="D88" s="21">
        <f>66199</f>
        <v>66199</v>
      </c>
      <c r="E88" s="21">
        <f>64.6474609375</f>
        <v>64.6474609375</v>
      </c>
    </row>
    <row r="89">
      <c r="A89" s="21">
        <f>18530</f>
        <v>18530</v>
      </c>
      <c r="B89" s="21">
        <f>0</f>
        <v>0</v>
      </c>
      <c r="C89" s="21">
        <f>12975</f>
        <v>12975</v>
      </c>
      <c r="D89" s="21">
        <f>66199</f>
        <v>66199</v>
      </c>
      <c r="E89" s="21">
        <f>64.6474609375</f>
        <v>64.6474609375</v>
      </c>
    </row>
    <row r="90">
      <c r="A90" s="21">
        <f>18712</f>
        <v>18712</v>
      </c>
      <c r="B90" s="21">
        <f>4</f>
        <v>4</v>
      </c>
      <c r="C90" s="21">
        <f>13090</f>
        <v>13090</v>
      </c>
      <c r="D90" s="21">
        <f t="shared" ref="D90:D102" si="4">82053</f>
        <v>82053</v>
      </c>
      <c r="E90" s="21">
        <f t="shared" ref="E90:E102" si="5">80.1298828125</f>
        <v>80.1298828125</v>
      </c>
    </row>
    <row r="91">
      <c r="A91" s="21">
        <f>18900</f>
        <v>18900</v>
      </c>
      <c r="B91" s="21">
        <f>0</f>
        <v>0</v>
      </c>
      <c r="C91" s="21">
        <f>13216</f>
        <v>13216</v>
      </c>
      <c r="D91" s="21">
        <f t="shared" si="4"/>
        <v>82053</v>
      </c>
      <c r="E91" s="21">
        <f t="shared" si="5"/>
        <v>80.1298828125</v>
      </c>
    </row>
    <row r="92">
      <c r="A92" s="21">
        <f>19076</f>
        <v>19076</v>
      </c>
      <c r="B92" s="21">
        <f>3</f>
        <v>3</v>
      </c>
      <c r="C92" s="21">
        <f>13343</f>
        <v>13343</v>
      </c>
      <c r="D92" s="21">
        <f t="shared" si="4"/>
        <v>82053</v>
      </c>
      <c r="E92" s="21">
        <f t="shared" si="5"/>
        <v>80.1298828125</v>
      </c>
    </row>
    <row r="93">
      <c r="A93" s="21">
        <f>19260</f>
        <v>19260</v>
      </c>
      <c r="B93" s="21">
        <f>0</f>
        <v>0</v>
      </c>
      <c r="C93" s="21">
        <f>13473</f>
        <v>13473</v>
      </c>
      <c r="D93" s="21">
        <f t="shared" si="4"/>
        <v>82053</v>
      </c>
      <c r="E93" s="21">
        <f t="shared" si="5"/>
        <v>80.1298828125</v>
      </c>
    </row>
    <row r="94">
      <c r="A94" s="21">
        <f>19459</f>
        <v>19459</v>
      </c>
      <c r="B94" s="21">
        <f>3</f>
        <v>3</v>
      </c>
      <c r="C94" s="21">
        <f>13603</f>
        <v>13603</v>
      </c>
      <c r="D94" s="21">
        <f t="shared" si="4"/>
        <v>82053</v>
      </c>
      <c r="E94" s="21">
        <f t="shared" si="5"/>
        <v>80.1298828125</v>
      </c>
    </row>
    <row r="95">
      <c r="A95" s="21">
        <f>19662</f>
        <v>19662</v>
      </c>
      <c r="B95" s="21">
        <f>6</f>
        <v>6</v>
      </c>
      <c r="C95" s="21">
        <f>13720</f>
        <v>13720</v>
      </c>
      <c r="D95" s="21">
        <f t="shared" si="4"/>
        <v>82053</v>
      </c>
      <c r="E95" s="21">
        <f t="shared" si="5"/>
        <v>80.1298828125</v>
      </c>
    </row>
    <row r="96">
      <c r="A96" s="21">
        <f>19843</f>
        <v>19843</v>
      </c>
      <c r="B96" s="21">
        <f>3</f>
        <v>3</v>
      </c>
      <c r="C96" s="21">
        <f>13855</f>
        <v>13855</v>
      </c>
      <c r="D96" s="21">
        <f t="shared" si="4"/>
        <v>82053</v>
      </c>
      <c r="E96" s="21">
        <f t="shared" si="5"/>
        <v>80.1298828125</v>
      </c>
    </row>
    <row r="97">
      <c r="A97" s="21">
        <f>20014</f>
        <v>20014</v>
      </c>
      <c r="B97" s="21">
        <f>3</f>
        <v>3</v>
      </c>
      <c r="C97" s="21">
        <f>13972</f>
        <v>13972</v>
      </c>
      <c r="D97" s="21">
        <f t="shared" si="4"/>
        <v>82053</v>
      </c>
      <c r="E97" s="21">
        <f t="shared" si="5"/>
        <v>80.1298828125</v>
      </c>
    </row>
    <row r="98">
      <c r="A98" s="21">
        <f>20203</f>
        <v>20203</v>
      </c>
      <c r="B98" s="21">
        <f>2</f>
        <v>2</v>
      </c>
      <c r="C98" s="21">
        <f>14097</f>
        <v>14097</v>
      </c>
      <c r="D98" s="21">
        <f t="shared" si="4"/>
        <v>82053</v>
      </c>
      <c r="E98" s="21">
        <f t="shared" si="5"/>
        <v>80.1298828125</v>
      </c>
    </row>
    <row r="99">
      <c r="A99" s="21">
        <f>20379</f>
        <v>20379</v>
      </c>
      <c r="B99" s="21">
        <f>0</f>
        <v>0</v>
      </c>
      <c r="C99" s="21">
        <f>14244</f>
        <v>14244</v>
      </c>
      <c r="D99" s="21">
        <f t="shared" si="4"/>
        <v>82053</v>
      </c>
      <c r="E99" s="21">
        <f t="shared" si="5"/>
        <v>80.1298828125</v>
      </c>
    </row>
    <row r="100">
      <c r="A100" s="21">
        <f>20572</f>
        <v>20572</v>
      </c>
      <c r="B100" s="21">
        <f>0</f>
        <v>0</v>
      </c>
      <c r="C100" s="21">
        <f>14380</f>
        <v>14380</v>
      </c>
      <c r="D100" s="21">
        <f t="shared" si="4"/>
        <v>82053</v>
      </c>
      <c r="E100" s="21">
        <f t="shared" si="5"/>
        <v>80.1298828125</v>
      </c>
    </row>
    <row r="101">
      <c r="A101" s="21">
        <f>20746</f>
        <v>20746</v>
      </c>
      <c r="B101" s="21">
        <f>0</f>
        <v>0</v>
      </c>
      <c r="C101" s="21">
        <f>14513</f>
        <v>14513</v>
      </c>
      <c r="D101" s="21">
        <f t="shared" si="4"/>
        <v>82053</v>
      </c>
      <c r="E101" s="21">
        <f t="shared" si="5"/>
        <v>80.1298828125</v>
      </c>
    </row>
    <row r="102">
      <c r="A102" s="21">
        <f>20926</f>
        <v>20926</v>
      </c>
      <c r="B102" s="21">
        <f>0</f>
        <v>0</v>
      </c>
      <c r="C102" s="21">
        <f>14645</f>
        <v>14645</v>
      </c>
      <c r="D102" s="21">
        <f t="shared" si="4"/>
        <v>82053</v>
      </c>
      <c r="E102" s="21">
        <f t="shared" si="5"/>
        <v>80.1298828125</v>
      </c>
    </row>
    <row r="103">
      <c r="A103" s="21">
        <f>21098</f>
        <v>21098</v>
      </c>
      <c r="B103" s="21">
        <f>0</f>
        <v>0</v>
      </c>
      <c r="C103" s="21">
        <f>14780</f>
        <v>14780</v>
      </c>
      <c r="D103" s="21">
        <f>97695</f>
        <v>97695</v>
      </c>
      <c r="E103" s="21">
        <f>95.4052734375</f>
        <v>95.4052734375</v>
      </c>
    </row>
    <row r="104">
      <c r="A104" s="21">
        <f>21306</f>
        <v>21306</v>
      </c>
      <c r="B104" s="21">
        <f>3</f>
        <v>3</v>
      </c>
      <c r="C104" s="21">
        <f>14891</f>
        <v>14891</v>
      </c>
      <c r="D104" s="21">
        <f t="shared" ref="D104:D114" si="6">97758</f>
        <v>97758</v>
      </c>
      <c r="E104" s="21">
        <f t="shared" ref="E104:E114" si="7">95.466796875</f>
        <v>95.466796875</v>
      </c>
    </row>
    <row r="105">
      <c r="A105" s="21">
        <f>21478</f>
        <v>21478</v>
      </c>
      <c r="B105" s="21">
        <f>0</f>
        <v>0</v>
      </c>
      <c r="C105" s="21">
        <f>15032</f>
        <v>15032</v>
      </c>
      <c r="D105" s="21">
        <f t="shared" si="6"/>
        <v>97758</v>
      </c>
      <c r="E105" s="21">
        <f t="shared" si="7"/>
        <v>95.466796875</v>
      </c>
    </row>
    <row r="106">
      <c r="A106" s="21">
        <f>21651</f>
        <v>21651</v>
      </c>
      <c r="B106" s="21">
        <f>0</f>
        <v>0</v>
      </c>
      <c r="C106" s="21">
        <f>15143</f>
        <v>15143</v>
      </c>
      <c r="D106" s="21">
        <f t="shared" si="6"/>
        <v>97758</v>
      </c>
      <c r="E106" s="21">
        <f t="shared" si="7"/>
        <v>95.466796875</v>
      </c>
    </row>
    <row r="107">
      <c r="A107" s="21">
        <f>21826</f>
        <v>21826</v>
      </c>
      <c r="B107" s="21">
        <f>4</f>
        <v>4</v>
      </c>
      <c r="C107" s="21">
        <f>15258</f>
        <v>15258</v>
      </c>
      <c r="D107" s="21">
        <f t="shared" si="6"/>
        <v>97758</v>
      </c>
      <c r="E107" s="21">
        <f t="shared" si="7"/>
        <v>95.466796875</v>
      </c>
    </row>
    <row r="108">
      <c r="A108" s="21">
        <f>22011</f>
        <v>22011</v>
      </c>
      <c r="B108" s="21">
        <f>0</f>
        <v>0</v>
      </c>
      <c r="C108" s="21">
        <f>15390</f>
        <v>15390</v>
      </c>
      <c r="D108" s="21">
        <f t="shared" si="6"/>
        <v>97758</v>
      </c>
      <c r="E108" s="21">
        <f t="shared" si="7"/>
        <v>95.466796875</v>
      </c>
    </row>
    <row r="109">
      <c r="A109" s="21">
        <f>22240</f>
        <v>22240</v>
      </c>
      <c r="B109" s="21">
        <f>0</f>
        <v>0</v>
      </c>
      <c r="C109" s="21">
        <f>15515</f>
        <v>15515</v>
      </c>
      <c r="D109" s="21">
        <f t="shared" si="6"/>
        <v>97758</v>
      </c>
      <c r="E109" s="21">
        <f t="shared" si="7"/>
        <v>95.466796875</v>
      </c>
    </row>
    <row r="110">
      <c r="A110" s="21">
        <f>22403</f>
        <v>22403</v>
      </c>
      <c r="B110" s="21">
        <f>0</f>
        <v>0</v>
      </c>
      <c r="C110" s="21">
        <f>15626</f>
        <v>15626</v>
      </c>
      <c r="D110" s="21">
        <f t="shared" si="6"/>
        <v>97758</v>
      </c>
      <c r="E110" s="21">
        <f t="shared" si="7"/>
        <v>95.466796875</v>
      </c>
    </row>
    <row r="111">
      <c r="A111" s="21">
        <f>22563</f>
        <v>22563</v>
      </c>
      <c r="B111" s="21">
        <f>10</f>
        <v>10</v>
      </c>
      <c r="C111" s="21">
        <f>15749</f>
        <v>15749</v>
      </c>
      <c r="D111" s="21">
        <f t="shared" si="6"/>
        <v>97758</v>
      </c>
      <c r="E111" s="21">
        <f t="shared" si="7"/>
        <v>95.466796875</v>
      </c>
    </row>
    <row r="112">
      <c r="A112" s="21">
        <f>22721</f>
        <v>22721</v>
      </c>
      <c r="B112" s="21">
        <f>0</f>
        <v>0</v>
      </c>
      <c r="C112" s="21">
        <f>15882</f>
        <v>15882</v>
      </c>
      <c r="D112" s="21">
        <f t="shared" si="6"/>
        <v>97758</v>
      </c>
      <c r="E112" s="21">
        <f t="shared" si="7"/>
        <v>95.466796875</v>
      </c>
    </row>
    <row r="113">
      <c r="A113" s="21">
        <f>22892</f>
        <v>22892</v>
      </c>
      <c r="B113" s="21">
        <f>0</f>
        <v>0</v>
      </c>
      <c r="C113" s="21">
        <f>16015</f>
        <v>16015</v>
      </c>
      <c r="D113" s="21">
        <f t="shared" si="6"/>
        <v>97758</v>
      </c>
      <c r="E113" s="21">
        <f t="shared" si="7"/>
        <v>95.466796875</v>
      </c>
    </row>
    <row r="114">
      <c r="A114" s="21">
        <f>23077</f>
        <v>23077</v>
      </c>
      <c r="B114" s="21">
        <f>0</f>
        <v>0</v>
      </c>
      <c r="C114" s="21">
        <f>16149</f>
        <v>16149</v>
      </c>
      <c r="D114" s="21">
        <f t="shared" si="6"/>
        <v>97758</v>
      </c>
      <c r="E114" s="21">
        <f t="shared" si="7"/>
        <v>95.466796875</v>
      </c>
    </row>
    <row r="115">
      <c r="A115" s="21">
        <f>23248</f>
        <v>23248</v>
      </c>
      <c r="B115" s="21">
        <f>0</f>
        <v>0</v>
      </c>
      <c r="C115" s="21">
        <f>16302</f>
        <v>16302</v>
      </c>
      <c r="D115" s="21">
        <f>97766</f>
        <v>97766</v>
      </c>
      <c r="E115" s="21">
        <f>95.474609375</f>
        <v>95.474609375</v>
      </c>
    </row>
    <row r="116">
      <c r="A116" s="21">
        <f>23421</f>
        <v>23421</v>
      </c>
      <c r="B116" s="21">
        <f>0</f>
        <v>0</v>
      </c>
      <c r="C116" s="21">
        <f>16461</f>
        <v>16461</v>
      </c>
      <c r="D116" s="21">
        <f>82214</f>
        <v>82214</v>
      </c>
      <c r="E116" s="21">
        <f>80.287109375</f>
        <v>80.287109375</v>
      </c>
    </row>
    <row r="117">
      <c r="A117" s="21">
        <f>23618</f>
        <v>23618</v>
      </c>
      <c r="B117" s="21">
        <f>0</f>
        <v>0</v>
      </c>
      <c r="C117" s="21">
        <f>16579</f>
        <v>16579</v>
      </c>
      <c r="D117" s="21">
        <f>82316</f>
        <v>82316</v>
      </c>
      <c r="E117" s="21">
        <f>80.38671875</f>
        <v>80.38671875</v>
      </c>
    </row>
    <row r="118">
      <c r="A118" s="21">
        <f>23809</f>
        <v>23809</v>
      </c>
      <c r="B118" s="21">
        <f>3</f>
        <v>3</v>
      </c>
      <c r="C118" s="21">
        <f>16715</f>
        <v>16715</v>
      </c>
      <c r="D118" s="21">
        <f>97864</f>
        <v>97864</v>
      </c>
      <c r="E118" s="21">
        <f>95.5703125</f>
        <v>95.5703125</v>
      </c>
    </row>
    <row r="119">
      <c r="A119" s="21">
        <f>23979</f>
        <v>23979</v>
      </c>
      <c r="B119" s="21">
        <f>3</f>
        <v>3</v>
      </c>
      <c r="C119" s="21">
        <f>16835</f>
        <v>16835</v>
      </c>
      <c r="D119" s="21">
        <f>97849</f>
        <v>97849</v>
      </c>
      <c r="E119" s="21">
        <f>95.5556640625</f>
        <v>95.5556640625</v>
      </c>
    </row>
    <row r="120">
      <c r="A120" s="21">
        <f>24147</f>
        <v>24147</v>
      </c>
      <c r="B120" s="21">
        <f t="shared" ref="B120:B148" si="8">0</f>
        <v>0</v>
      </c>
      <c r="C120" s="21">
        <f>16964</f>
        <v>16964</v>
      </c>
      <c r="D120" s="21">
        <f>98035</f>
        <v>98035</v>
      </c>
      <c r="E120" s="21">
        <f>95.7373046875</f>
        <v>95.7373046875</v>
      </c>
    </row>
    <row r="121">
      <c r="A121" s="21">
        <f>24332</f>
        <v>24332</v>
      </c>
      <c r="B121" s="21">
        <f t="shared" si="8"/>
        <v>0</v>
      </c>
      <c r="C121" s="21">
        <f>17102</f>
        <v>17102</v>
      </c>
      <c r="D121" s="21">
        <f>98241</f>
        <v>98241</v>
      </c>
      <c r="E121" s="21">
        <f>95.9384765625</f>
        <v>95.9384765625</v>
      </c>
    </row>
    <row r="122">
      <c r="A122" s="21">
        <f>24520</f>
        <v>24520</v>
      </c>
      <c r="B122" s="21">
        <f t="shared" si="8"/>
        <v>0</v>
      </c>
      <c r="C122" s="21">
        <f>17237</f>
        <v>17237</v>
      </c>
      <c r="D122" s="21">
        <f>98279</f>
        <v>98279</v>
      </c>
      <c r="E122" s="21">
        <f>95.9755859375</f>
        <v>95.9755859375</v>
      </c>
    </row>
    <row r="123">
      <c r="A123" s="21">
        <f>24708</f>
        <v>24708</v>
      </c>
      <c r="B123" s="21">
        <f t="shared" si="8"/>
        <v>0</v>
      </c>
      <c r="C123" s="21">
        <f>17348</f>
        <v>17348</v>
      </c>
      <c r="D123" s="21">
        <f>98291</f>
        <v>98291</v>
      </c>
      <c r="E123" s="21">
        <f>95.9873046875</f>
        <v>95.9873046875</v>
      </c>
    </row>
    <row r="124">
      <c r="A124" s="21">
        <f>24888</f>
        <v>24888</v>
      </c>
      <c r="B124" s="21">
        <f t="shared" si="8"/>
        <v>0</v>
      </c>
      <c r="C124" s="21">
        <f>17511</f>
        <v>17511</v>
      </c>
      <c r="D124" s="21">
        <f>98309</f>
        <v>98309</v>
      </c>
      <c r="E124" s="21">
        <f>96.0048828125</f>
        <v>96.0048828125</v>
      </c>
    </row>
    <row r="125">
      <c r="A125" s="21">
        <f>25110</f>
        <v>25110</v>
      </c>
      <c r="B125" s="21">
        <f t="shared" si="8"/>
        <v>0</v>
      </c>
      <c r="C125" s="21">
        <f>17688</f>
        <v>17688</v>
      </c>
      <c r="D125" s="21">
        <f>98286</f>
        <v>98286</v>
      </c>
      <c r="E125" s="21">
        <f>95.982421875</f>
        <v>95.982421875</v>
      </c>
    </row>
    <row r="126">
      <c r="A126" s="21">
        <f>25324</f>
        <v>25324</v>
      </c>
      <c r="B126" s="21">
        <f t="shared" si="8"/>
        <v>0</v>
      </c>
      <c r="C126" s="21">
        <f>17836</f>
        <v>17836</v>
      </c>
      <c r="D126" s="21">
        <f>96492</f>
        <v>96492</v>
      </c>
      <c r="E126" s="21">
        <f>94.23046875</f>
        <v>94.23046875</v>
      </c>
    </row>
    <row r="127">
      <c r="A127" s="21">
        <f>25504</f>
        <v>25504</v>
      </c>
      <c r="B127" s="21">
        <f t="shared" si="8"/>
        <v>0</v>
      </c>
      <c r="C127" s="21">
        <f>17947</f>
        <v>17947</v>
      </c>
      <c r="D127" s="21">
        <f>96500</f>
        <v>96500</v>
      </c>
      <c r="E127" s="21">
        <f>94.23828125</f>
        <v>94.23828125</v>
      </c>
    </row>
    <row r="128">
      <c r="A128" s="21">
        <f>25690</f>
        <v>25690</v>
      </c>
      <c r="B128" s="21">
        <f t="shared" si="8"/>
        <v>0</v>
      </c>
      <c r="C128" s="21">
        <f>18063</f>
        <v>18063</v>
      </c>
      <c r="D128" s="21">
        <f>96500</f>
        <v>96500</v>
      </c>
      <c r="E128" s="21">
        <f>94.23828125</f>
        <v>94.23828125</v>
      </c>
    </row>
    <row r="129">
      <c r="A129" s="21">
        <f>25886</f>
        <v>25886</v>
      </c>
      <c r="B129" s="21">
        <f t="shared" si="8"/>
        <v>0</v>
      </c>
      <c r="C129" s="21">
        <f>18201</f>
        <v>18201</v>
      </c>
      <c r="D129" s="21">
        <f>96500</f>
        <v>96500</v>
      </c>
      <c r="E129" s="21">
        <f>94.23828125</f>
        <v>94.23828125</v>
      </c>
    </row>
    <row r="130">
      <c r="A130" s="21">
        <f>26063</f>
        <v>26063</v>
      </c>
      <c r="B130" s="21">
        <f t="shared" si="8"/>
        <v>0</v>
      </c>
      <c r="C130" s="21">
        <f>18322</f>
        <v>18322</v>
      </c>
      <c r="D130" s="21">
        <f>96500</f>
        <v>96500</v>
      </c>
      <c r="E130" s="21">
        <f>94.23828125</f>
        <v>94.23828125</v>
      </c>
    </row>
    <row r="131">
      <c r="A131" s="21">
        <f>26241</f>
        <v>26241</v>
      </c>
      <c r="B131" s="21">
        <f t="shared" si="8"/>
        <v>0</v>
      </c>
      <c r="C131" s="21">
        <f>18458</f>
        <v>18458</v>
      </c>
      <c r="D131" s="21">
        <f>96500</f>
        <v>96500</v>
      </c>
      <c r="E131" s="21">
        <f>94.23828125</f>
        <v>94.23828125</v>
      </c>
    </row>
    <row r="132">
      <c r="A132" s="21">
        <f>26423</f>
        <v>26423</v>
      </c>
      <c r="B132" s="21">
        <f t="shared" si="8"/>
        <v>0</v>
      </c>
      <c r="C132" s="21">
        <f>18610</f>
        <v>18610</v>
      </c>
      <c r="D132" s="21">
        <f>96500</f>
        <v>96500</v>
      </c>
      <c r="E132" s="21">
        <f>94.23828125</f>
        <v>94.23828125</v>
      </c>
    </row>
    <row r="133">
      <c r="A133" s="21">
        <f>26614</f>
        <v>26614</v>
      </c>
      <c r="B133" s="21">
        <f t="shared" si="8"/>
        <v>0</v>
      </c>
      <c r="C133" s="21">
        <f>18768</f>
        <v>18768</v>
      </c>
      <c r="D133" s="21">
        <f>96518</f>
        <v>96518</v>
      </c>
      <c r="E133" s="21">
        <f>94.255859375</f>
        <v>94.255859375</v>
      </c>
    </row>
    <row r="134">
      <c r="A134" s="21">
        <f>26844</f>
        <v>26844</v>
      </c>
      <c r="B134" s="21">
        <f t="shared" si="8"/>
        <v>0</v>
      </c>
      <c r="C134" s="21">
        <f>18889</f>
        <v>18889</v>
      </c>
      <c r="D134" s="21">
        <f>96128</f>
        <v>96128</v>
      </c>
      <c r="E134" s="21">
        <f>93.875</f>
        <v>93.875</v>
      </c>
    </row>
    <row r="135">
      <c r="A135" s="21">
        <f>27038</f>
        <v>27038</v>
      </c>
      <c r="B135" s="21">
        <f t="shared" si="8"/>
        <v>0</v>
      </c>
      <c r="C135" s="21">
        <f>19019</f>
        <v>19019</v>
      </c>
      <c r="D135" s="21">
        <f>96128</f>
        <v>96128</v>
      </c>
      <c r="E135" s="21">
        <f>93.875</f>
        <v>93.875</v>
      </c>
    </row>
    <row r="136">
      <c r="A136" s="21">
        <f>27227</f>
        <v>27227</v>
      </c>
      <c r="B136" s="21">
        <f t="shared" si="8"/>
        <v>0</v>
      </c>
      <c r="C136" s="21">
        <f>19137</f>
        <v>19137</v>
      </c>
      <c r="D136" s="21">
        <f>96130</f>
        <v>96130</v>
      </c>
      <c r="E136" s="21">
        <f>93.876953125</f>
        <v>93.876953125</v>
      </c>
    </row>
    <row r="137">
      <c r="A137" s="21">
        <f>27396</f>
        <v>27396</v>
      </c>
      <c r="B137" s="21">
        <f t="shared" si="8"/>
        <v>0</v>
      </c>
      <c r="C137" s="21">
        <f>19278</f>
        <v>19278</v>
      </c>
      <c r="D137" s="21">
        <f>96098</f>
        <v>96098</v>
      </c>
      <c r="E137" s="21">
        <f>93.845703125</f>
        <v>93.845703125</v>
      </c>
    </row>
    <row r="138">
      <c r="A138" s="21">
        <f>27596</f>
        <v>27596</v>
      </c>
      <c r="B138" s="21">
        <f t="shared" si="8"/>
        <v>0</v>
      </c>
      <c r="C138" s="21">
        <f>19439</f>
        <v>19439</v>
      </c>
      <c r="D138" s="21">
        <f>96096</f>
        <v>96096</v>
      </c>
      <c r="E138" s="21">
        <f>93.84375</f>
        <v>93.84375</v>
      </c>
    </row>
    <row r="139">
      <c r="A139" s="21">
        <f>27773</f>
        <v>27773</v>
      </c>
      <c r="B139" s="21">
        <f t="shared" si="8"/>
        <v>0</v>
      </c>
      <c r="C139" s="21">
        <f>19572</f>
        <v>19572</v>
      </c>
      <c r="D139" s="21">
        <f>96098</f>
        <v>96098</v>
      </c>
      <c r="E139" s="21">
        <f>93.845703125</f>
        <v>93.845703125</v>
      </c>
    </row>
    <row r="140">
      <c r="A140" s="21">
        <f>27976</f>
        <v>27976</v>
      </c>
      <c r="B140" s="21">
        <f t="shared" si="8"/>
        <v>0</v>
      </c>
      <c r="C140" s="21">
        <f>19695</f>
        <v>19695</v>
      </c>
      <c r="D140" s="21">
        <f>96100</f>
        <v>96100</v>
      </c>
      <c r="E140" s="21">
        <f>93.84765625</f>
        <v>93.84765625</v>
      </c>
    </row>
    <row r="141">
      <c r="A141" s="21">
        <f>28146</f>
        <v>28146</v>
      </c>
      <c r="B141" s="21">
        <f t="shared" si="8"/>
        <v>0</v>
      </c>
      <c r="C141" s="21">
        <f>19860</f>
        <v>19860</v>
      </c>
      <c r="D141" s="21">
        <f>96102</f>
        <v>96102</v>
      </c>
      <c r="E141" s="21">
        <f>93.849609375</f>
        <v>93.849609375</v>
      </c>
    </row>
    <row r="142">
      <c r="A142" s="21">
        <f>28319</f>
        <v>28319</v>
      </c>
      <c r="B142" s="21">
        <f t="shared" si="8"/>
        <v>0</v>
      </c>
      <c r="C142" s="21">
        <f>20034</f>
        <v>20034</v>
      </c>
      <c r="D142" s="21">
        <f>96104</f>
        <v>96104</v>
      </c>
      <c r="E142" s="21">
        <f>93.8515625</f>
        <v>93.8515625</v>
      </c>
    </row>
    <row r="143">
      <c r="A143" s="21">
        <f>28488</f>
        <v>28488</v>
      </c>
      <c r="B143" s="21">
        <f t="shared" si="8"/>
        <v>0</v>
      </c>
      <c r="C143" s="21">
        <f>20193</f>
        <v>20193</v>
      </c>
      <c r="D143" s="21">
        <f>96108</f>
        <v>96108</v>
      </c>
      <c r="E143" s="21">
        <f>93.85546875</f>
        <v>93.85546875</v>
      </c>
    </row>
    <row r="144">
      <c r="A144" s="21">
        <f>28673</f>
        <v>28673</v>
      </c>
      <c r="B144" s="21">
        <f t="shared" si="8"/>
        <v>0</v>
      </c>
      <c r="C144" s="21">
        <f>20349</f>
        <v>20349</v>
      </c>
      <c r="D144" s="21">
        <f t="shared" ref="D144:D158" si="9">96110</f>
        <v>96110</v>
      </c>
      <c r="E144" s="21">
        <f t="shared" ref="E144:E158" si="10">93.857421875</f>
        <v>93.857421875</v>
      </c>
    </row>
    <row r="145">
      <c r="A145" s="21">
        <f>28862</f>
        <v>28862</v>
      </c>
      <c r="B145" s="21">
        <f t="shared" si="8"/>
        <v>0</v>
      </c>
      <c r="C145" s="21">
        <f>20467</f>
        <v>20467</v>
      </c>
      <c r="D145" s="21">
        <f t="shared" si="9"/>
        <v>96110</v>
      </c>
      <c r="E145" s="21">
        <f t="shared" si="10"/>
        <v>93.857421875</v>
      </c>
    </row>
    <row r="146">
      <c r="A146" s="21">
        <f>29035</f>
        <v>29035</v>
      </c>
      <c r="B146" s="21">
        <f t="shared" si="8"/>
        <v>0</v>
      </c>
      <c r="C146" s="21">
        <f>20578</f>
        <v>20578</v>
      </c>
      <c r="D146" s="21">
        <f t="shared" si="9"/>
        <v>96110</v>
      </c>
      <c r="E146" s="21">
        <f t="shared" si="10"/>
        <v>93.857421875</v>
      </c>
    </row>
    <row r="147">
      <c r="A147" s="21">
        <f>29216</f>
        <v>29216</v>
      </c>
      <c r="B147" s="21">
        <f t="shared" si="8"/>
        <v>0</v>
      </c>
      <c r="C147" s="21">
        <f>20701</f>
        <v>20701</v>
      </c>
      <c r="D147" s="21">
        <f t="shared" si="9"/>
        <v>96110</v>
      </c>
      <c r="E147" s="21">
        <f t="shared" si="10"/>
        <v>93.857421875</v>
      </c>
    </row>
    <row r="148">
      <c r="A148" s="21">
        <f>29399</f>
        <v>29399</v>
      </c>
      <c r="B148" s="21">
        <f t="shared" si="8"/>
        <v>0</v>
      </c>
      <c r="C148" s="21">
        <f>20833</f>
        <v>20833</v>
      </c>
      <c r="D148" s="21">
        <f t="shared" si="9"/>
        <v>96110</v>
      </c>
      <c r="E148" s="21">
        <f t="shared" si="10"/>
        <v>93.857421875</v>
      </c>
    </row>
    <row r="149">
      <c r="A149" s="21">
        <f>29583</f>
        <v>29583</v>
      </c>
      <c r="B149" s="21">
        <f>4</f>
        <v>4</v>
      </c>
      <c r="C149" s="21">
        <f>20962</f>
        <v>20962</v>
      </c>
      <c r="D149" s="21">
        <f t="shared" si="9"/>
        <v>96110</v>
      </c>
      <c r="E149" s="21">
        <f t="shared" si="10"/>
        <v>93.857421875</v>
      </c>
    </row>
    <row r="150">
      <c r="A150" s="21">
        <f>29746</f>
        <v>29746</v>
      </c>
      <c r="B150" s="21">
        <f>0</f>
        <v>0</v>
      </c>
      <c r="C150" s="21">
        <f>21093</f>
        <v>21093</v>
      </c>
      <c r="D150" s="21">
        <f t="shared" si="9"/>
        <v>96110</v>
      </c>
      <c r="E150" s="21">
        <f t="shared" si="10"/>
        <v>93.857421875</v>
      </c>
    </row>
    <row r="151">
      <c r="A151" s="21">
        <f>29958</f>
        <v>29958</v>
      </c>
      <c r="B151" s="21">
        <f>3</f>
        <v>3</v>
      </c>
      <c r="C151" s="21">
        <f>21210</f>
        <v>21210</v>
      </c>
      <c r="D151" s="21">
        <f t="shared" si="9"/>
        <v>96110</v>
      </c>
      <c r="E151" s="21">
        <f t="shared" si="10"/>
        <v>93.857421875</v>
      </c>
    </row>
    <row r="152">
      <c r="A152" s="21">
        <f>30145</f>
        <v>30145</v>
      </c>
      <c r="B152" s="21">
        <f>3</f>
        <v>3</v>
      </c>
      <c r="C152" s="21">
        <f>21356</f>
        <v>21356</v>
      </c>
      <c r="D152" s="21">
        <f t="shared" si="9"/>
        <v>96110</v>
      </c>
      <c r="E152" s="21">
        <f t="shared" si="10"/>
        <v>93.857421875</v>
      </c>
    </row>
    <row r="153">
      <c r="A153" s="21">
        <f>30342</f>
        <v>30342</v>
      </c>
      <c r="B153" s="21">
        <f>2</f>
        <v>2</v>
      </c>
      <c r="C153" s="21">
        <f>21488</f>
        <v>21488</v>
      </c>
      <c r="D153" s="21">
        <f t="shared" si="9"/>
        <v>96110</v>
      </c>
      <c r="E153" s="21">
        <f t="shared" si="10"/>
        <v>93.857421875</v>
      </c>
    </row>
    <row r="154">
      <c r="A154" s="21">
        <f>30537</f>
        <v>30537</v>
      </c>
      <c r="B154" s="21">
        <f>3</f>
        <v>3</v>
      </c>
      <c r="C154" s="21">
        <f>21617</f>
        <v>21617</v>
      </c>
      <c r="D154" s="21">
        <f t="shared" si="9"/>
        <v>96110</v>
      </c>
      <c r="E154" s="21">
        <f t="shared" si="10"/>
        <v>93.857421875</v>
      </c>
    </row>
    <row r="155">
      <c r="A155" s="21">
        <f>30719</f>
        <v>30719</v>
      </c>
      <c r="B155" s="21">
        <f>6</f>
        <v>6</v>
      </c>
      <c r="C155" s="21">
        <f>21751</f>
        <v>21751</v>
      </c>
      <c r="D155" s="21">
        <f t="shared" si="9"/>
        <v>96110</v>
      </c>
      <c r="E155" s="21">
        <f t="shared" si="10"/>
        <v>93.857421875</v>
      </c>
    </row>
    <row r="156">
      <c r="A156" s="21">
        <f>30894</f>
        <v>30894</v>
      </c>
      <c r="B156" s="21">
        <f>3</f>
        <v>3</v>
      </c>
      <c r="C156" s="21">
        <f>21874</f>
        <v>21874</v>
      </c>
      <c r="D156" s="21">
        <f t="shared" si="9"/>
        <v>96110</v>
      </c>
      <c r="E156" s="21">
        <f t="shared" si="10"/>
        <v>93.857421875</v>
      </c>
    </row>
    <row r="157">
      <c r="A157" s="21">
        <f>31064</f>
        <v>31064</v>
      </c>
      <c r="B157" s="21">
        <f>4</f>
        <v>4</v>
      </c>
      <c r="C157" s="21">
        <f>22070</f>
        <v>22070</v>
      </c>
      <c r="D157" s="21">
        <f t="shared" si="9"/>
        <v>96110</v>
      </c>
      <c r="E157" s="21">
        <f t="shared" si="10"/>
        <v>93.857421875</v>
      </c>
    </row>
    <row r="158">
      <c r="A158" s="21">
        <f>31243</f>
        <v>31243</v>
      </c>
      <c r="B158" s="21">
        <f t="shared" ref="B158:B166" si="11">0</f>
        <v>0</v>
      </c>
      <c r="C158" s="21">
        <f>22225</f>
        <v>22225</v>
      </c>
      <c r="D158" s="21">
        <f t="shared" si="9"/>
        <v>96110</v>
      </c>
      <c r="E158" s="21">
        <f t="shared" si="10"/>
        <v>93.857421875</v>
      </c>
    </row>
    <row r="159">
      <c r="A159" s="21">
        <f>31412</f>
        <v>31412</v>
      </c>
      <c r="B159" s="21">
        <f t="shared" si="11"/>
        <v>0</v>
      </c>
      <c r="C159" s="21">
        <f>22380</f>
        <v>22380</v>
      </c>
      <c r="D159" s="21">
        <f>96116</f>
        <v>96116</v>
      </c>
      <c r="E159" s="21">
        <f>93.86328125</f>
        <v>93.86328125</v>
      </c>
    </row>
    <row r="160">
      <c r="A160" s="21">
        <f>31582</f>
        <v>31582</v>
      </c>
      <c r="B160" s="21">
        <f t="shared" si="11"/>
        <v>0</v>
      </c>
      <c r="C160" s="21">
        <f>22546</f>
        <v>22546</v>
      </c>
      <c r="D160" s="21">
        <f>80796</f>
        <v>80796</v>
      </c>
      <c r="E160" s="21">
        <f>78.90234375</f>
        <v>78.90234375</v>
      </c>
    </row>
    <row r="161">
      <c r="A161" s="21">
        <f>31765</f>
        <v>31765</v>
      </c>
      <c r="B161" s="21">
        <f t="shared" si="11"/>
        <v>0</v>
      </c>
      <c r="C161" s="21">
        <f>22673</f>
        <v>22673</v>
      </c>
      <c r="D161" s="21">
        <f>81138</f>
        <v>81138</v>
      </c>
      <c r="E161" s="21">
        <f>79.236328125</f>
        <v>79.236328125</v>
      </c>
    </row>
    <row r="162">
      <c r="A162" s="21">
        <f>31935</f>
        <v>31935</v>
      </c>
      <c r="B162" s="21">
        <f t="shared" si="11"/>
        <v>0</v>
      </c>
      <c r="C162" s="21">
        <f>22814</f>
        <v>22814</v>
      </c>
      <c r="D162" s="21">
        <f>81138</f>
        <v>81138</v>
      </c>
      <c r="E162" s="21">
        <f>79.236328125</f>
        <v>79.236328125</v>
      </c>
    </row>
    <row r="163">
      <c r="A163" s="21">
        <f>32101</f>
        <v>32101</v>
      </c>
      <c r="B163" s="21">
        <f t="shared" si="11"/>
        <v>0</v>
      </c>
      <c r="C163" s="21">
        <f>22962</f>
        <v>22962</v>
      </c>
      <c r="D163" s="21">
        <f>96710</f>
        <v>96710</v>
      </c>
      <c r="E163" s="21">
        <f>94.443359375</f>
        <v>94.443359375</v>
      </c>
    </row>
    <row r="164">
      <c r="A164" s="21">
        <f>32295</f>
        <v>32295</v>
      </c>
      <c r="B164" s="21">
        <f t="shared" si="11"/>
        <v>0</v>
      </c>
      <c r="C164" s="21">
        <f>23072</f>
        <v>23072</v>
      </c>
      <c r="D164" s="21">
        <f>96678</f>
        <v>96678</v>
      </c>
      <c r="E164" s="21">
        <f>94.412109375</f>
        <v>94.412109375</v>
      </c>
    </row>
    <row r="165">
      <c r="A165" s="21">
        <f>32493</f>
        <v>32493</v>
      </c>
      <c r="B165" s="21">
        <f t="shared" si="11"/>
        <v>0</v>
      </c>
      <c r="C165" s="21">
        <f>23202</f>
        <v>23202</v>
      </c>
      <c r="D165" s="21">
        <f>96678</f>
        <v>96678</v>
      </c>
      <c r="E165" s="21">
        <f>94.412109375</f>
        <v>94.412109375</v>
      </c>
    </row>
    <row r="166">
      <c r="A166" s="21">
        <f>32689</f>
        <v>32689</v>
      </c>
      <c r="B166" s="21">
        <f t="shared" si="11"/>
        <v>0</v>
      </c>
      <c r="C166" s="21">
        <f>23320</f>
        <v>23320</v>
      </c>
      <c r="D166" s="21">
        <f>96678</f>
        <v>96678</v>
      </c>
      <c r="E166" s="21">
        <f>94.412109375</f>
        <v>94.412109375</v>
      </c>
    </row>
    <row r="167">
      <c r="A167" s="21">
        <f>32893</f>
        <v>32893</v>
      </c>
      <c r="B167" s="21">
        <f>3</f>
        <v>3</v>
      </c>
      <c r="C167" s="21">
        <f>23455</f>
        <v>23455</v>
      </c>
      <c r="D167" s="21">
        <f>96678</f>
        <v>96678</v>
      </c>
      <c r="E167" s="21">
        <f>94.412109375</f>
        <v>94.412109375</v>
      </c>
    </row>
    <row r="168">
      <c r="A168" s="21">
        <f>33093</f>
        <v>33093</v>
      </c>
      <c r="B168" s="21">
        <f>6</f>
        <v>6</v>
      </c>
      <c r="C168" s="21">
        <f>23573</f>
        <v>23573</v>
      </c>
      <c r="D168" s="21">
        <f>96678</f>
        <v>96678</v>
      </c>
      <c r="E168" s="21">
        <f>94.412109375</f>
        <v>94.412109375</v>
      </c>
    </row>
    <row r="169">
      <c r="A169" s="21">
        <f>33273</f>
        <v>33273</v>
      </c>
      <c r="B169" s="21">
        <f>7</f>
        <v>7</v>
      </c>
      <c r="C169" s="21">
        <f>23701</f>
        <v>23701</v>
      </c>
      <c r="D169" s="21">
        <f>96678</f>
        <v>96678</v>
      </c>
      <c r="E169" s="21">
        <f>94.412109375</f>
        <v>94.412109375</v>
      </c>
    </row>
    <row r="170">
      <c r="A170" s="21">
        <f>33485</f>
        <v>33485</v>
      </c>
      <c r="B170" s="21">
        <f>5</f>
        <v>5</v>
      </c>
      <c r="C170" s="21">
        <f>23847</f>
        <v>23847</v>
      </c>
      <c r="D170" s="21">
        <f>96644</f>
        <v>96644</v>
      </c>
      <c r="E170" s="21">
        <f>94.37890625</f>
        <v>94.37890625</v>
      </c>
    </row>
    <row r="171">
      <c r="A171" s="21">
        <f>33662</f>
        <v>33662</v>
      </c>
      <c r="B171" s="21">
        <f>3</f>
        <v>3</v>
      </c>
      <c r="C171" s="21">
        <f>23977</f>
        <v>23977</v>
      </c>
      <c r="D171" s="21">
        <f>96634</f>
        <v>96634</v>
      </c>
      <c r="E171" s="21">
        <f>94.369140625</f>
        <v>94.369140625</v>
      </c>
    </row>
    <row r="172">
      <c r="A172" s="21">
        <f>33844</f>
        <v>33844</v>
      </c>
      <c r="B172" s="21">
        <f>4</f>
        <v>4</v>
      </c>
      <c r="C172" s="21">
        <f>24112</f>
        <v>24112</v>
      </c>
      <c r="D172" s="21">
        <f>96640</f>
        <v>96640</v>
      </c>
      <c r="E172" s="21">
        <f>94.375</f>
        <v>94.375</v>
      </c>
    </row>
    <row r="173">
      <c r="A173" s="21">
        <f>34032</f>
        <v>34032</v>
      </c>
      <c r="B173" s="21">
        <f>3</f>
        <v>3</v>
      </c>
      <c r="C173" s="21">
        <f>24232</f>
        <v>24232</v>
      </c>
      <c r="D173" s="21">
        <f>96640</f>
        <v>96640</v>
      </c>
      <c r="E173" s="21">
        <f>94.375</f>
        <v>94.375</v>
      </c>
    </row>
    <row r="174">
      <c r="A174" s="21">
        <f>34239</f>
        <v>34239</v>
      </c>
      <c r="B174" s="21">
        <f>0</f>
        <v>0</v>
      </c>
      <c r="C174" s="21">
        <f>24345</f>
        <v>24345</v>
      </c>
      <c r="D174" s="21">
        <f>96640</f>
        <v>96640</v>
      </c>
      <c r="E174" s="21">
        <f>94.375</f>
        <v>94.375</v>
      </c>
    </row>
    <row r="175">
      <c r="A175" s="21">
        <f>34440</f>
        <v>34440</v>
      </c>
      <c r="B175" s="21">
        <f>0</f>
        <v>0</v>
      </c>
      <c r="C175" s="21">
        <f>24481</f>
        <v>24481</v>
      </c>
      <c r="D175" s="21">
        <f>96640</f>
        <v>96640</v>
      </c>
      <c r="E175" s="21">
        <f>94.375</f>
        <v>94.375</v>
      </c>
    </row>
    <row r="176">
      <c r="A176" s="21">
        <f>34633</f>
        <v>34633</v>
      </c>
      <c r="B176" s="21">
        <f>6</f>
        <v>6</v>
      </c>
      <c r="C176" s="21">
        <f>24604</f>
        <v>24604</v>
      </c>
      <c r="D176" s="21">
        <f>96640</f>
        <v>96640</v>
      </c>
      <c r="E176" s="21">
        <f>94.375</f>
        <v>94.375</v>
      </c>
    </row>
    <row r="177">
      <c r="A177" s="21">
        <f>34806</f>
        <v>34806</v>
      </c>
      <c r="B177" s="21">
        <f t="shared" ref="B177:B185" si="12">0</f>
        <v>0</v>
      </c>
      <c r="C177" s="21">
        <f>24727</f>
        <v>24727</v>
      </c>
      <c r="D177" s="21">
        <f>96640</f>
        <v>96640</v>
      </c>
      <c r="E177" s="21">
        <f>94.375</f>
        <v>94.375</v>
      </c>
    </row>
    <row r="178">
      <c r="A178" s="21">
        <f>34977</f>
        <v>34977</v>
      </c>
      <c r="B178" s="21">
        <f t="shared" si="12"/>
        <v>0</v>
      </c>
      <c r="C178" s="21">
        <f>24839</f>
        <v>24839</v>
      </c>
      <c r="D178" s="21">
        <f>96644</f>
        <v>96644</v>
      </c>
      <c r="E178" s="21">
        <f>94.37890625</f>
        <v>94.37890625</v>
      </c>
    </row>
    <row r="179">
      <c r="A179" s="21">
        <f>35141</f>
        <v>35141</v>
      </c>
      <c r="B179" s="21">
        <f t="shared" si="12"/>
        <v>0</v>
      </c>
      <c r="C179" s="21">
        <f>24995</f>
        <v>24995</v>
      </c>
      <c r="D179" s="21">
        <f>96654</f>
        <v>96654</v>
      </c>
      <c r="E179" s="21">
        <f>94.388671875</f>
        <v>94.388671875</v>
      </c>
    </row>
    <row r="180">
      <c r="A180" s="21">
        <f>35328</f>
        <v>35328</v>
      </c>
      <c r="B180" s="21">
        <f t="shared" si="12"/>
        <v>0</v>
      </c>
      <c r="C180" s="21">
        <f>25123</f>
        <v>25123</v>
      </c>
      <c r="D180" s="21">
        <f>67438</f>
        <v>67438</v>
      </c>
      <c r="E180" s="21">
        <f>65.857421875</f>
        <v>65.857421875</v>
      </c>
    </row>
    <row r="181">
      <c r="A181" s="21">
        <f>35514</f>
        <v>35514</v>
      </c>
      <c r="B181" s="21">
        <f t="shared" si="12"/>
        <v>0</v>
      </c>
      <c r="C181" s="21">
        <f>25290</f>
        <v>25290</v>
      </c>
      <c r="D181" s="21">
        <f>67438</f>
        <v>67438</v>
      </c>
      <c r="E181" s="21">
        <f>65.857421875</f>
        <v>65.857421875</v>
      </c>
    </row>
    <row r="182">
      <c r="A182" s="21">
        <f>35789</f>
        <v>35789</v>
      </c>
      <c r="B182" s="21">
        <f t="shared" si="12"/>
        <v>0</v>
      </c>
      <c r="C182" s="21">
        <f>25411</f>
        <v>25411</v>
      </c>
      <c r="D182" s="21">
        <f>83010</f>
        <v>83010</v>
      </c>
      <c r="E182" s="21">
        <f>81.064453125</f>
        <v>81.064453125</v>
      </c>
    </row>
    <row r="183">
      <c r="A183" s="21">
        <f>36012</f>
        <v>36012</v>
      </c>
      <c r="B183" s="21">
        <f t="shared" si="12"/>
        <v>0</v>
      </c>
      <c r="C183" s="21">
        <f>25516</f>
        <v>25516</v>
      </c>
      <c r="D183" s="21">
        <f t="shared" ref="D183:D195" si="13">83320</f>
        <v>83320</v>
      </c>
      <c r="E183" s="21">
        <f t="shared" ref="E183:E195" si="14">81.3671875</f>
        <v>81.3671875</v>
      </c>
    </row>
    <row r="184">
      <c r="A184" s="21">
        <f>36210</f>
        <v>36210</v>
      </c>
      <c r="B184" s="21">
        <f t="shared" si="12"/>
        <v>0</v>
      </c>
      <c r="C184" s="21">
        <f>25644</f>
        <v>25644</v>
      </c>
      <c r="D184" s="21">
        <f t="shared" si="13"/>
        <v>83320</v>
      </c>
      <c r="E184" s="21">
        <f t="shared" si="14"/>
        <v>81.3671875</v>
      </c>
    </row>
    <row r="185">
      <c r="A185" s="21">
        <f>36432</f>
        <v>36432</v>
      </c>
      <c r="B185" s="21">
        <f t="shared" si="12"/>
        <v>0</v>
      </c>
      <c r="C185" s="21">
        <f>25782</f>
        <v>25782</v>
      </c>
      <c r="D185" s="21">
        <f t="shared" si="13"/>
        <v>83320</v>
      </c>
      <c r="E185" s="21">
        <f t="shared" si="14"/>
        <v>81.3671875</v>
      </c>
    </row>
    <row r="186">
      <c r="A186" s="21">
        <f>36674</f>
        <v>36674</v>
      </c>
      <c r="B186" s="21">
        <f>2</f>
        <v>2</v>
      </c>
      <c r="C186" s="21">
        <f>25900</f>
        <v>25900</v>
      </c>
      <c r="D186" s="21">
        <f t="shared" si="13"/>
        <v>83320</v>
      </c>
      <c r="E186" s="21">
        <f t="shared" si="14"/>
        <v>81.3671875</v>
      </c>
    </row>
    <row r="187">
      <c r="A187" s="21">
        <f>36923</f>
        <v>36923</v>
      </c>
      <c r="B187" s="21">
        <f>0</f>
        <v>0</v>
      </c>
      <c r="C187" s="21">
        <f>26038</f>
        <v>26038</v>
      </c>
      <c r="D187" s="21">
        <f t="shared" si="13"/>
        <v>83320</v>
      </c>
      <c r="E187" s="21">
        <f t="shared" si="14"/>
        <v>81.3671875</v>
      </c>
    </row>
    <row r="188">
      <c r="A188" s="21">
        <f>37150</f>
        <v>37150</v>
      </c>
      <c r="B188" s="21">
        <f>0</f>
        <v>0</v>
      </c>
      <c r="C188" s="21">
        <f>26174</f>
        <v>26174</v>
      </c>
      <c r="D188" s="21">
        <f t="shared" si="13"/>
        <v>83320</v>
      </c>
      <c r="E188" s="21">
        <f t="shared" si="14"/>
        <v>81.3671875</v>
      </c>
    </row>
    <row r="189">
      <c r="A189" s="21">
        <f>37350</f>
        <v>37350</v>
      </c>
      <c r="B189" s="21">
        <f>0</f>
        <v>0</v>
      </c>
      <c r="C189" s="21">
        <f>26312</f>
        <v>26312</v>
      </c>
      <c r="D189" s="21">
        <f t="shared" si="13"/>
        <v>83320</v>
      </c>
      <c r="E189" s="21">
        <f t="shared" si="14"/>
        <v>81.3671875</v>
      </c>
    </row>
    <row r="190">
      <c r="C190" s="21">
        <f>26429</f>
        <v>26429</v>
      </c>
      <c r="D190" s="21">
        <f t="shared" si="13"/>
        <v>83320</v>
      </c>
      <c r="E190" s="21">
        <f t="shared" si="14"/>
        <v>81.3671875</v>
      </c>
    </row>
    <row r="191">
      <c r="C191" s="21">
        <f>26547</f>
        <v>26547</v>
      </c>
      <c r="D191" s="21">
        <f t="shared" si="13"/>
        <v>83320</v>
      </c>
      <c r="E191" s="21">
        <f t="shared" si="14"/>
        <v>81.3671875</v>
      </c>
    </row>
    <row r="192">
      <c r="C192" s="21">
        <f>26678</f>
        <v>26678</v>
      </c>
      <c r="D192" s="21">
        <f t="shared" si="13"/>
        <v>83320</v>
      </c>
      <c r="E192" s="21">
        <f t="shared" si="14"/>
        <v>81.3671875</v>
      </c>
    </row>
    <row r="193">
      <c r="C193" s="21">
        <f>26797</f>
        <v>26797</v>
      </c>
      <c r="D193" s="21">
        <f t="shared" si="13"/>
        <v>83320</v>
      </c>
      <c r="E193" s="21">
        <f t="shared" si="14"/>
        <v>81.3671875</v>
      </c>
    </row>
    <row r="194">
      <c r="C194" s="21">
        <f>26913</f>
        <v>26913</v>
      </c>
      <c r="D194" s="21">
        <f t="shared" si="13"/>
        <v>83320</v>
      </c>
      <c r="E194" s="21">
        <f t="shared" si="14"/>
        <v>81.3671875</v>
      </c>
    </row>
    <row r="195">
      <c r="C195" s="21">
        <f>27026</f>
        <v>27026</v>
      </c>
      <c r="D195" s="21">
        <f t="shared" si="13"/>
        <v>83320</v>
      </c>
      <c r="E195" s="21">
        <f t="shared" si="14"/>
        <v>81.3671875</v>
      </c>
    </row>
    <row r="196">
      <c r="C196" s="21">
        <f>27168</f>
        <v>27168</v>
      </c>
      <c r="D196" s="21">
        <f>98872</f>
        <v>98872</v>
      </c>
      <c r="E196" s="21">
        <f>96.5546875</f>
        <v>96.5546875</v>
      </c>
    </row>
    <row r="197">
      <c r="C197" s="21">
        <f>27300</f>
        <v>27300</v>
      </c>
      <c r="D197" s="21">
        <f t="shared" ref="D197:D214" si="15">98956</f>
        <v>98956</v>
      </c>
      <c r="E197" s="21">
        <f t="shared" ref="E197:E214" si="16">96.63671875</f>
        <v>96.63671875</v>
      </c>
    </row>
    <row r="198">
      <c r="C198" s="21">
        <f>27433</f>
        <v>27433</v>
      </c>
      <c r="D198" s="21">
        <f t="shared" si="15"/>
        <v>98956</v>
      </c>
      <c r="E198" s="21">
        <f t="shared" si="16"/>
        <v>96.63671875</v>
      </c>
    </row>
    <row r="199">
      <c r="C199" s="21">
        <f>27545</f>
        <v>27545</v>
      </c>
      <c r="D199" s="21">
        <f t="shared" si="15"/>
        <v>98956</v>
      </c>
      <c r="E199" s="21">
        <f t="shared" si="16"/>
        <v>96.63671875</v>
      </c>
    </row>
    <row r="200">
      <c r="C200" s="21">
        <f>27684</f>
        <v>27684</v>
      </c>
      <c r="D200" s="21">
        <f t="shared" si="15"/>
        <v>98956</v>
      </c>
      <c r="E200" s="21">
        <f t="shared" si="16"/>
        <v>96.63671875</v>
      </c>
    </row>
    <row r="201">
      <c r="C201" s="21">
        <f>27813</f>
        <v>27813</v>
      </c>
      <c r="D201" s="21">
        <f t="shared" si="15"/>
        <v>98956</v>
      </c>
      <c r="E201" s="21">
        <f t="shared" si="16"/>
        <v>96.63671875</v>
      </c>
    </row>
    <row r="202">
      <c r="C202" s="21">
        <f>27932</f>
        <v>27932</v>
      </c>
      <c r="D202" s="21">
        <f t="shared" si="15"/>
        <v>98956</v>
      </c>
      <c r="E202" s="21">
        <f t="shared" si="16"/>
        <v>96.63671875</v>
      </c>
    </row>
    <row r="203">
      <c r="C203" s="21">
        <f>28066</f>
        <v>28066</v>
      </c>
      <c r="D203" s="21">
        <f t="shared" si="15"/>
        <v>98956</v>
      </c>
      <c r="E203" s="21">
        <f t="shared" si="16"/>
        <v>96.63671875</v>
      </c>
    </row>
    <row r="204">
      <c r="C204" s="21">
        <f>28204</f>
        <v>28204</v>
      </c>
      <c r="D204" s="21">
        <f t="shared" si="15"/>
        <v>98956</v>
      </c>
      <c r="E204" s="21">
        <f t="shared" si="16"/>
        <v>96.63671875</v>
      </c>
    </row>
    <row r="205">
      <c r="C205" s="21">
        <f>28345</f>
        <v>28345</v>
      </c>
      <c r="D205" s="21">
        <f t="shared" si="15"/>
        <v>98956</v>
      </c>
      <c r="E205" s="21">
        <f t="shared" si="16"/>
        <v>96.63671875</v>
      </c>
    </row>
    <row r="206">
      <c r="C206" s="21">
        <f>28483</f>
        <v>28483</v>
      </c>
      <c r="D206" s="21">
        <f t="shared" si="15"/>
        <v>98956</v>
      </c>
      <c r="E206" s="21">
        <f t="shared" si="16"/>
        <v>96.63671875</v>
      </c>
    </row>
    <row r="207">
      <c r="C207" s="21">
        <f>28608</f>
        <v>28608</v>
      </c>
      <c r="D207" s="21">
        <f t="shared" si="15"/>
        <v>98956</v>
      </c>
      <c r="E207" s="21">
        <f t="shared" si="16"/>
        <v>96.63671875</v>
      </c>
    </row>
    <row r="208">
      <c r="C208" s="21">
        <f>28725</f>
        <v>28725</v>
      </c>
      <c r="D208" s="21">
        <f t="shared" si="15"/>
        <v>98956</v>
      </c>
      <c r="E208" s="21">
        <f t="shared" si="16"/>
        <v>96.63671875</v>
      </c>
    </row>
    <row r="209">
      <c r="C209" s="21">
        <f>28846</f>
        <v>28846</v>
      </c>
      <c r="D209" s="21">
        <f t="shared" si="15"/>
        <v>98956</v>
      </c>
      <c r="E209" s="21">
        <f t="shared" si="16"/>
        <v>96.63671875</v>
      </c>
    </row>
    <row r="210">
      <c r="C210" s="21">
        <f>28975</f>
        <v>28975</v>
      </c>
      <c r="D210" s="21">
        <f t="shared" si="15"/>
        <v>98956</v>
      </c>
      <c r="E210" s="21">
        <f t="shared" si="16"/>
        <v>96.63671875</v>
      </c>
    </row>
    <row r="211">
      <c r="C211" s="21">
        <f>29094</f>
        <v>29094</v>
      </c>
      <c r="D211" s="21">
        <f t="shared" si="15"/>
        <v>98956</v>
      </c>
      <c r="E211" s="21">
        <f t="shared" si="16"/>
        <v>96.63671875</v>
      </c>
    </row>
    <row r="212">
      <c r="C212" s="21">
        <f>29236</f>
        <v>29236</v>
      </c>
      <c r="D212" s="21">
        <f t="shared" si="15"/>
        <v>98956</v>
      </c>
      <c r="E212" s="21">
        <f t="shared" si="16"/>
        <v>96.63671875</v>
      </c>
    </row>
    <row r="213">
      <c r="C213" s="21">
        <f>29352</f>
        <v>29352</v>
      </c>
      <c r="D213" s="21">
        <f t="shared" si="15"/>
        <v>98956</v>
      </c>
      <c r="E213" s="21">
        <f t="shared" si="16"/>
        <v>96.63671875</v>
      </c>
    </row>
    <row r="214">
      <c r="C214" s="21">
        <f>29493</f>
        <v>29493</v>
      </c>
      <c r="D214" s="21">
        <f t="shared" si="15"/>
        <v>98956</v>
      </c>
      <c r="E214" s="21">
        <f t="shared" si="16"/>
        <v>96.63671875</v>
      </c>
    </row>
    <row r="215">
      <c r="C215" s="21">
        <f>29608</f>
        <v>29608</v>
      </c>
      <c r="D215" s="21">
        <f>114510</f>
        <v>114510</v>
      </c>
      <c r="E215" s="21">
        <f>111.826171875</f>
        <v>111.826171875</v>
      </c>
    </row>
    <row r="216">
      <c r="C216" s="21">
        <f>29723</f>
        <v>29723</v>
      </c>
      <c r="D216" s="21">
        <f>98990</f>
        <v>98990</v>
      </c>
      <c r="E216" s="21">
        <f>96.669921875</f>
        <v>96.669921875</v>
      </c>
    </row>
    <row r="217">
      <c r="C217" s="21">
        <f>29864</f>
        <v>29864</v>
      </c>
      <c r="D217" s="21">
        <f>98990</f>
        <v>98990</v>
      </c>
      <c r="E217" s="21">
        <f>96.669921875</f>
        <v>96.669921875</v>
      </c>
    </row>
    <row r="218">
      <c r="C218" s="21">
        <f>29979</f>
        <v>29979</v>
      </c>
      <c r="D218" s="21">
        <f>98992</f>
        <v>98992</v>
      </c>
      <c r="E218" s="21">
        <f>96.671875</f>
        <v>96.671875</v>
      </c>
    </row>
    <row r="219">
      <c r="C219" s="21">
        <f>30096</f>
        <v>30096</v>
      </c>
      <c r="D219" s="21">
        <f>98996</f>
        <v>98996</v>
      </c>
      <c r="E219" s="21">
        <f>96.67578125</f>
        <v>96.67578125</v>
      </c>
    </row>
    <row r="220">
      <c r="C220" s="21">
        <f>30225</f>
        <v>30225</v>
      </c>
      <c r="D220" s="21">
        <f>98972</f>
        <v>98972</v>
      </c>
      <c r="E220" s="21">
        <f>96.65234375</f>
        <v>96.65234375</v>
      </c>
    </row>
    <row r="221">
      <c r="C221" s="21">
        <f>30375</f>
        <v>30375</v>
      </c>
      <c r="D221" s="21">
        <f>98976</f>
        <v>98976</v>
      </c>
      <c r="E221" s="21">
        <f>96.65625</f>
        <v>96.65625</v>
      </c>
    </row>
    <row r="222">
      <c r="C222" s="21">
        <f>30492</f>
        <v>30492</v>
      </c>
      <c r="D222" s="21">
        <f>98980</f>
        <v>98980</v>
      </c>
      <c r="E222" s="21">
        <f>96.66015625</f>
        <v>96.66015625</v>
      </c>
    </row>
    <row r="223">
      <c r="C223" s="21">
        <f>30641</f>
        <v>30641</v>
      </c>
      <c r="D223" s="21">
        <f>98986</f>
        <v>98986</v>
      </c>
      <c r="E223" s="21">
        <f>96.666015625</f>
        <v>96.666015625</v>
      </c>
    </row>
    <row r="224">
      <c r="C224" s="21">
        <f>30782</f>
        <v>30782</v>
      </c>
      <c r="D224" s="21">
        <f>99006</f>
        <v>99006</v>
      </c>
      <c r="E224" s="21">
        <f>96.685546875</f>
        <v>96.685546875</v>
      </c>
    </row>
    <row r="225">
      <c r="C225" s="21">
        <f>30900</f>
        <v>30900</v>
      </c>
      <c r="D225" s="21">
        <f>99024</f>
        <v>99024</v>
      </c>
      <c r="E225" s="21">
        <f>96.703125</f>
        <v>96.703125</v>
      </c>
    </row>
    <row r="226">
      <c r="C226" s="21">
        <f>31027</f>
        <v>31027</v>
      </c>
      <c r="D226" s="21">
        <f>99044</f>
        <v>99044</v>
      </c>
      <c r="E226" s="21">
        <f>96.72265625</f>
        <v>96.72265625</v>
      </c>
    </row>
    <row r="227">
      <c r="C227" s="21">
        <f>31170</f>
        <v>31170</v>
      </c>
      <c r="D227" s="21">
        <f t="shared" ref="D227:D236" si="17">99058</f>
        <v>99058</v>
      </c>
      <c r="E227" s="21">
        <f t="shared" ref="E227:E236" si="18">96.736328125</f>
        <v>96.736328125</v>
      </c>
    </row>
    <row r="228">
      <c r="C228" s="21">
        <f>31302</f>
        <v>31302</v>
      </c>
      <c r="D228" s="21">
        <f t="shared" si="17"/>
        <v>99058</v>
      </c>
      <c r="E228" s="21">
        <f t="shared" si="18"/>
        <v>96.736328125</v>
      </c>
    </row>
    <row r="229">
      <c r="C229" s="21">
        <f>31447</f>
        <v>31447</v>
      </c>
      <c r="D229" s="21">
        <f t="shared" si="17"/>
        <v>99058</v>
      </c>
      <c r="E229" s="21">
        <f t="shared" si="18"/>
        <v>96.736328125</v>
      </c>
    </row>
    <row r="230">
      <c r="C230" s="21">
        <f>31578</f>
        <v>31578</v>
      </c>
      <c r="D230" s="21">
        <f t="shared" si="17"/>
        <v>99058</v>
      </c>
      <c r="E230" s="21">
        <f t="shared" si="18"/>
        <v>96.736328125</v>
      </c>
    </row>
    <row r="231">
      <c r="C231" s="21">
        <f>31704</f>
        <v>31704</v>
      </c>
      <c r="D231" s="21">
        <f t="shared" si="17"/>
        <v>99058</v>
      </c>
      <c r="E231" s="21">
        <f t="shared" si="18"/>
        <v>96.736328125</v>
      </c>
    </row>
    <row r="232">
      <c r="C232" s="21">
        <f>31871</f>
        <v>31871</v>
      </c>
      <c r="D232" s="21">
        <f t="shared" si="17"/>
        <v>99058</v>
      </c>
      <c r="E232" s="21">
        <f t="shared" si="18"/>
        <v>96.736328125</v>
      </c>
    </row>
    <row r="233">
      <c r="C233" s="21">
        <f>32009</f>
        <v>32009</v>
      </c>
      <c r="D233" s="21">
        <f t="shared" si="17"/>
        <v>99058</v>
      </c>
      <c r="E233" s="21">
        <f t="shared" si="18"/>
        <v>96.736328125</v>
      </c>
    </row>
    <row r="234">
      <c r="C234" s="21">
        <f>32120</f>
        <v>32120</v>
      </c>
      <c r="D234" s="21">
        <f t="shared" si="17"/>
        <v>99058</v>
      </c>
      <c r="E234" s="21">
        <f t="shared" si="18"/>
        <v>96.736328125</v>
      </c>
    </row>
    <row r="235">
      <c r="C235" s="21">
        <f>32254</f>
        <v>32254</v>
      </c>
      <c r="D235" s="21">
        <f t="shared" si="17"/>
        <v>99058</v>
      </c>
      <c r="E235" s="21">
        <f t="shared" si="18"/>
        <v>96.736328125</v>
      </c>
    </row>
    <row r="236">
      <c r="C236" s="21">
        <f>32376</f>
        <v>32376</v>
      </c>
      <c r="D236" s="21">
        <f t="shared" si="17"/>
        <v>99058</v>
      </c>
      <c r="E236" s="21">
        <f t="shared" si="18"/>
        <v>96.736328125</v>
      </c>
    </row>
    <row r="237">
      <c r="C237" s="21">
        <f>32494</f>
        <v>32494</v>
      </c>
      <c r="D237" s="21">
        <f>99068</f>
        <v>99068</v>
      </c>
      <c r="E237" s="21">
        <f>96.74609375</f>
        <v>96.74609375</v>
      </c>
    </row>
    <row r="238">
      <c r="C238" s="21">
        <f>32651</f>
        <v>32651</v>
      </c>
      <c r="D238" s="21">
        <f>99086</f>
        <v>99086</v>
      </c>
      <c r="E238" s="21">
        <f>96.763671875</f>
        <v>96.763671875</v>
      </c>
    </row>
    <row r="239">
      <c r="C239" s="21">
        <f>32764</f>
        <v>32764</v>
      </c>
      <c r="D239" s="21">
        <f>98740</f>
        <v>98740</v>
      </c>
      <c r="E239" s="21">
        <f>96.42578125</f>
        <v>96.42578125</v>
      </c>
    </row>
    <row r="240">
      <c r="C240" s="21">
        <f>32884</f>
        <v>32884</v>
      </c>
      <c r="D240" s="21">
        <f>98740</f>
        <v>98740</v>
      </c>
      <c r="E240" s="21">
        <f>96.42578125</f>
        <v>96.42578125</v>
      </c>
    </row>
    <row r="241">
      <c r="C241" s="21">
        <f>33000</f>
        <v>33000</v>
      </c>
      <c r="D241" s="21">
        <f>98748</f>
        <v>98748</v>
      </c>
      <c r="E241" s="21">
        <f>96.43359375</f>
        <v>96.43359375</v>
      </c>
    </row>
    <row r="242">
      <c r="C242" s="21">
        <f>33143</f>
        <v>33143</v>
      </c>
      <c r="D242" s="21">
        <f>98760</f>
        <v>98760</v>
      </c>
      <c r="E242" s="21">
        <f>96.4453125</f>
        <v>96.4453125</v>
      </c>
    </row>
    <row r="243">
      <c r="C243" s="21">
        <f>33265</f>
        <v>33265</v>
      </c>
      <c r="D243" s="21">
        <f>98786</f>
        <v>98786</v>
      </c>
      <c r="E243" s="21">
        <f>96.470703125</f>
        <v>96.470703125</v>
      </c>
    </row>
    <row r="244">
      <c r="C244" s="21">
        <f>33382</f>
        <v>33382</v>
      </c>
      <c r="D244" s="21">
        <f>98816</f>
        <v>98816</v>
      </c>
      <c r="E244" s="21">
        <f>96.5</f>
        <v>96.5</v>
      </c>
    </row>
    <row r="245">
      <c r="C245" s="21">
        <f>33521</f>
        <v>33521</v>
      </c>
      <c r="D245" s="21">
        <f>98828</f>
        <v>98828</v>
      </c>
      <c r="E245" s="21">
        <f>96.51171875</f>
        <v>96.51171875</v>
      </c>
    </row>
    <row r="246">
      <c r="C246" s="21">
        <f>33638</f>
        <v>33638</v>
      </c>
      <c r="D246" s="21">
        <f>98844</f>
        <v>98844</v>
      </c>
      <c r="E246" s="21">
        <f>96.52734375</f>
        <v>96.52734375</v>
      </c>
    </row>
    <row r="247">
      <c r="C247" s="21">
        <f>33781</f>
        <v>33781</v>
      </c>
      <c r="D247" s="21">
        <f>98864</f>
        <v>98864</v>
      </c>
      <c r="E247" s="21">
        <f>96.546875</f>
        <v>96.546875</v>
      </c>
    </row>
    <row r="248">
      <c r="C248" s="21">
        <f>33925</f>
        <v>33925</v>
      </c>
      <c r="D248" s="21">
        <f>98880</f>
        <v>98880</v>
      </c>
      <c r="E248" s="21">
        <f>96.5625</f>
        <v>96.5625</v>
      </c>
    </row>
    <row r="249">
      <c r="C249" s="21">
        <f>34040</f>
        <v>34040</v>
      </c>
      <c r="D249" s="21">
        <f>98896</f>
        <v>98896</v>
      </c>
      <c r="E249" s="21">
        <f>96.578125</f>
        <v>96.578125</v>
      </c>
    </row>
    <row r="250">
      <c r="C250" s="21">
        <f>34159</f>
        <v>34159</v>
      </c>
      <c r="D250" s="21">
        <f t="shared" ref="D250:D257" si="19">98904</f>
        <v>98904</v>
      </c>
      <c r="E250" s="21">
        <f t="shared" ref="E250:E257" si="20">96.5859375</f>
        <v>96.5859375</v>
      </c>
    </row>
    <row r="251">
      <c r="C251" s="21">
        <f>34293</f>
        <v>34293</v>
      </c>
      <c r="D251" s="21">
        <f t="shared" si="19"/>
        <v>98904</v>
      </c>
      <c r="E251" s="21">
        <f t="shared" si="20"/>
        <v>96.5859375</v>
      </c>
    </row>
    <row r="252">
      <c r="C252" s="21">
        <f>34416</f>
        <v>34416</v>
      </c>
      <c r="D252" s="21">
        <f t="shared" si="19"/>
        <v>98904</v>
      </c>
      <c r="E252" s="21">
        <f t="shared" si="20"/>
        <v>96.5859375</v>
      </c>
    </row>
    <row r="253">
      <c r="C253" s="21">
        <f>34546</f>
        <v>34546</v>
      </c>
      <c r="D253" s="21">
        <f t="shared" si="19"/>
        <v>98904</v>
      </c>
      <c r="E253" s="21">
        <f t="shared" si="20"/>
        <v>96.5859375</v>
      </c>
    </row>
    <row r="254">
      <c r="C254" s="21">
        <f>34661</f>
        <v>34661</v>
      </c>
      <c r="D254" s="21">
        <f t="shared" si="19"/>
        <v>98904</v>
      </c>
      <c r="E254" s="21">
        <f t="shared" si="20"/>
        <v>96.5859375</v>
      </c>
    </row>
    <row r="255">
      <c r="C255" s="21">
        <f>34792</f>
        <v>34792</v>
      </c>
      <c r="D255" s="21">
        <f t="shared" si="19"/>
        <v>98904</v>
      </c>
      <c r="E255" s="21">
        <f t="shared" si="20"/>
        <v>96.5859375</v>
      </c>
    </row>
    <row r="256">
      <c r="C256" s="21">
        <f>34910</f>
        <v>34910</v>
      </c>
      <c r="D256" s="21">
        <f t="shared" si="19"/>
        <v>98904</v>
      </c>
      <c r="E256" s="21">
        <f t="shared" si="20"/>
        <v>96.5859375</v>
      </c>
    </row>
    <row r="257">
      <c r="C257" s="21">
        <f>35047</f>
        <v>35047</v>
      </c>
      <c r="D257" s="21">
        <f t="shared" si="19"/>
        <v>98904</v>
      </c>
      <c r="E257" s="21">
        <f t="shared" si="20"/>
        <v>96.5859375</v>
      </c>
    </row>
    <row r="258">
      <c r="C258" s="21">
        <f>35170</f>
        <v>35170</v>
      </c>
      <c r="D258" s="21">
        <f>98906</f>
        <v>98906</v>
      </c>
      <c r="E258" s="21">
        <f>96.587890625</f>
        <v>96.587890625</v>
      </c>
    </row>
    <row r="259">
      <c r="C259" s="21">
        <f>35303</f>
        <v>35303</v>
      </c>
      <c r="D259" s="21">
        <f>98906</f>
        <v>98906</v>
      </c>
      <c r="E259" s="21">
        <f>96.587890625</f>
        <v>96.587890625</v>
      </c>
    </row>
    <row r="260">
      <c r="C260" s="21">
        <f>35423</f>
        <v>35423</v>
      </c>
      <c r="D260" s="21">
        <f>98906</f>
        <v>98906</v>
      </c>
      <c r="E260" s="21">
        <f>96.587890625</f>
        <v>96.587890625</v>
      </c>
    </row>
    <row r="261">
      <c r="C261" s="21">
        <f>35561</f>
        <v>35561</v>
      </c>
      <c r="D261" s="21">
        <f>98906</f>
        <v>98906</v>
      </c>
      <c r="E261" s="21">
        <f>96.587890625</f>
        <v>96.587890625</v>
      </c>
    </row>
    <row r="262">
      <c r="C262" s="21">
        <f>35684</f>
        <v>35684</v>
      </c>
      <c r="D262" s="21">
        <f>98910</f>
        <v>98910</v>
      </c>
      <c r="E262" s="21">
        <f>96.591796875</f>
        <v>96.591796875</v>
      </c>
    </row>
    <row r="263">
      <c r="C263" s="21">
        <f>35840</f>
        <v>35840</v>
      </c>
      <c r="D263" s="21">
        <f>98910</f>
        <v>98910</v>
      </c>
      <c r="E263" s="21">
        <f>96.591796875</f>
        <v>96.591796875</v>
      </c>
    </row>
    <row r="264">
      <c r="C264" s="21">
        <f>36020</f>
        <v>36020</v>
      </c>
      <c r="D264" s="21">
        <f>98910</f>
        <v>98910</v>
      </c>
      <c r="E264" s="21">
        <f>96.591796875</f>
        <v>96.591796875</v>
      </c>
    </row>
    <row r="265">
      <c r="C265" s="21">
        <f>36219</f>
        <v>36219</v>
      </c>
      <c r="D265" s="21">
        <f>98910</f>
        <v>98910</v>
      </c>
      <c r="E265" s="21">
        <f>96.591796875</f>
        <v>96.591796875</v>
      </c>
    </row>
    <row r="266">
      <c r="C266" s="21">
        <f>36376</f>
        <v>36376</v>
      </c>
      <c r="D266" s="21">
        <f>98910</f>
        <v>98910</v>
      </c>
      <c r="E266" s="21">
        <f>96.591796875</f>
        <v>96.591796875</v>
      </c>
    </row>
    <row r="267">
      <c r="C267" s="21">
        <f>36554</f>
        <v>36554</v>
      </c>
      <c r="D267" s="21">
        <f>98910</f>
        <v>98910</v>
      </c>
      <c r="E267" s="21">
        <f>96.591796875</f>
        <v>96.591796875</v>
      </c>
    </row>
    <row r="268">
      <c r="C268" s="21">
        <f>36716</f>
        <v>36716</v>
      </c>
      <c r="D268" s="21">
        <f>98914</f>
        <v>98914</v>
      </c>
      <c r="E268" s="21">
        <f>96.595703125</f>
        <v>96.595703125</v>
      </c>
    </row>
    <row r="269">
      <c r="C269" s="21">
        <f>36879</f>
        <v>36879</v>
      </c>
      <c r="D269" s="21">
        <f>98914</f>
        <v>98914</v>
      </c>
      <c r="E269" s="21">
        <f>96.595703125</f>
        <v>96.595703125</v>
      </c>
    </row>
    <row r="270">
      <c r="C270" s="21">
        <f>37035</f>
        <v>37035</v>
      </c>
      <c r="D270" s="21">
        <f>98914</f>
        <v>98914</v>
      </c>
      <c r="E270" s="21">
        <f>96.595703125</f>
        <v>96.595703125</v>
      </c>
    </row>
    <row r="271">
      <c r="C271" s="21">
        <f>37183</f>
        <v>37183</v>
      </c>
      <c r="D271" s="21">
        <f>98916</f>
        <v>98916</v>
      </c>
      <c r="E271" s="21">
        <f>96.59765625</f>
        <v>96.59765625</v>
      </c>
    </row>
    <row r="272">
      <c r="C272" s="21">
        <f>37389</f>
        <v>37389</v>
      </c>
      <c r="D272" s="21">
        <f>98916</f>
        <v>98916</v>
      </c>
      <c r="E272" s="21">
        <f>96.59765625</f>
        <v>96.59765625</v>
      </c>
    </row>
    <row r="273">
      <c r="C273" s="21">
        <f>37548</f>
        <v>37548</v>
      </c>
      <c r="D273" s="21">
        <f>98916</f>
        <v>98916</v>
      </c>
      <c r="E273" s="21">
        <f>96.59765625</f>
        <v>96.59765625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2015-11-23T20:10:53Z</dcterms:modified>
  <cp:lastPrinted>2016-01-08T15:46:49Z</cp:lastPrinted>
</cp:coreProperties>
</file>