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<sst xmlns="http://schemas.openxmlformats.org/spreadsheetml/2006/main" count="8" uniqueCount="8">
  <si>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</si>
  <si>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</si>
  <si>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</si>
  <si>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</si>
  <si>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183(185x)</t>
  </si>
  <si>
    <t>AVERAGE: 159(215x)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</si>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</sst>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Sheet1!$A$2:$A$186</c:f>
              <c:numCache/>
            </c:numRef>
          </c:cat>
          <c:val>
            <c:numRef>
              <c:f>Sheet1!$B$2:$B$186</c:f>
              <c:numCache/>
            </c:numRef>
          </c:val>
          <c:smooth val="0"/>
        </c:ser>
        <c:marker val="1"/>
        <c:axId val="1333810223"/>
        <c:axId val="1623009085"/>
      </c:lineChart>
      <c:catAx>
        <c:axId val="13338102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3009085"/>
        <c:crosses val="autoZero"/>
        <c:auto val="1"/>
        <c:lblOffset val="100"/>
        <c:tickLblSkip val="1"/>
        <c:tickMarkSkip val="1"/>
        <c:noMultiLvlLbl val="0"/>
      </c:catAx>
      <c:valAx>
        <c:axId val="162300908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3381022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Sheet1!$C$2:$C$216</c:f>
              <c:numCache/>
            </c:numRef>
          </c:cat>
          <c:val>
            <c:numRef>
              <c:f>Sheet1!$E$2:$E$216</c:f>
              <c:numCache/>
            </c:numRef>
          </c:val>
          <c:smooth val="0"/>
        </c:ser>
        <c:marker val="1"/>
        <c:axId val="303240439"/>
        <c:axId val="319558327"/>
      </c:lineChart>
      <c:catAx>
        <c:axId val="3032404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19558327"/>
        <c:crosses val="autoZero"/>
        <c:auto val="1"/>
        <c:lblOffset val="100"/>
        <c:tickLblSkip val="1"/>
        <c:tickMarkSkip val="1"/>
        <c:noMultiLvlLbl val="0"/>
      </c:catAx>
      <c:valAx>
        <c:axId val="3195583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0324043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3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1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1511</f>
        <v>1511</v>
      </c>
      <c r="B2" s="21">
        <f>25</f>
        <v>25</v>
      </c>
      <c r="C2" s="21">
        <f>1379</f>
        <v>1379</v>
      </c>
      <c r="D2" s="21">
        <f>4206</f>
        <v>4206</v>
      </c>
      <c r="E2" s="21">
        <f>4.107421875</f>
        <v>4.107421875</v>
      </c>
      <c r="G2" s="21">
        <f>183</f>
        <v>183</v>
      </c>
    </row>
    <row r="3">
      <c r="A3" s="21">
        <f>1730</f>
        <v>1730</v>
      </c>
      <c r="B3" s="21">
        <f>27</f>
        <v>27</v>
      </c>
      <c r="C3" s="21">
        <f>1509</f>
        <v>1509</v>
      </c>
      <c r="D3" s="21">
        <f>8868</f>
        <v>8868</v>
      </c>
      <c r="E3" s="21">
        <f>8.66015625</f>
        <v>8.66015625</v>
      </c>
    </row>
    <row r="4">
      <c r="A4" s="21">
        <f>1901</f>
        <v>1901</v>
      </c>
      <c r="B4" s="21">
        <f>22</f>
        <v>22</v>
      </c>
      <c r="C4" s="21">
        <f>1690</f>
        <v>1690</v>
      </c>
      <c r="D4" s="21">
        <f>48634</f>
        <v>48634</v>
      </c>
      <c r="E4" s="21">
        <f>47.494140625</f>
        <v>47.494140625</v>
      </c>
      <c r="G4" s="21" t="s">
        <v>5</v>
      </c>
    </row>
    <row r="5">
      <c r="A5" s="21">
        <f>2070</f>
        <v>2070</v>
      </c>
      <c r="B5" s="21">
        <f>29</f>
        <v>29</v>
      </c>
      <c r="C5" s="21">
        <f>1845</f>
        <v>1845</v>
      </c>
      <c r="D5" s="21">
        <f>64272</f>
        <v>64272</v>
      </c>
      <c r="E5" s="21">
        <f>62.765625</f>
        <v>62.765625</v>
      </c>
      <c r="G5" s="21">
        <f>159</f>
        <v>159</v>
      </c>
    </row>
    <row r="6">
      <c r="A6" s="21">
        <f>2227</f>
        <v>2227</v>
      </c>
      <c r="B6" s="21">
        <f>21</f>
        <v>21</v>
      </c>
      <c r="C6" s="21">
        <f>1966</f>
        <v>1966</v>
      </c>
      <c r="D6" s="21">
        <f>68501</f>
        <v>68501</v>
      </c>
      <c r="E6" s="21">
        <f>66.8955078125</f>
        <v>66.8955078125</v>
      </c>
    </row>
    <row r="7">
      <c r="A7" s="21">
        <f>2408</f>
        <v>2408</v>
      </c>
      <c r="B7" s="21">
        <f>25</f>
        <v>25</v>
      </c>
      <c r="C7" s="21">
        <f>2083</f>
        <v>2083</v>
      </c>
      <c r="D7" s="21">
        <f>73261</f>
        <v>73261</v>
      </c>
      <c r="E7" s="21">
        <f>71.5439453125</f>
        <v>71.5439453125</v>
      </c>
    </row>
    <row r="8">
      <c r="A8" s="21">
        <f>2571</f>
        <v>2571</v>
      </c>
      <c r="B8" s="21">
        <f>26</f>
        <v>26</v>
      </c>
      <c r="C8" s="21">
        <f>2203</f>
        <v>2203</v>
      </c>
      <c r="D8" s="21">
        <f>72780</f>
        <v>72780</v>
      </c>
      <c r="E8" s="21">
        <f>71.07421875</f>
        <v>71.07421875</v>
      </c>
    </row>
    <row r="9">
      <c r="A9" s="21">
        <f>2729</f>
        <v>2729</v>
      </c>
      <c r="B9" s="21">
        <f>24</f>
        <v>24</v>
      </c>
      <c r="C9" s="21">
        <f>2322</f>
        <v>2322</v>
      </c>
      <c r="D9" s="21">
        <f>72640</f>
        <v>72640</v>
      </c>
      <c r="E9" s="21">
        <f>70.9375</f>
        <v>70.9375</v>
      </c>
    </row>
    <row r="10">
      <c r="A10" s="21">
        <f>2914</f>
        <v>2914</v>
      </c>
      <c r="B10" s="21">
        <f>3</f>
        <v>3</v>
      </c>
      <c r="C10" s="21">
        <f>2470</f>
        <v>2470</v>
      </c>
      <c r="D10" s="21">
        <f>74229</f>
        <v>74229</v>
      </c>
      <c r="E10" s="21">
        <f>72.4892578125</f>
        <v>72.4892578125</v>
      </c>
    </row>
    <row r="11">
      <c r="A11" s="21">
        <f>3074</f>
        <v>3074</v>
      </c>
      <c r="B11" s="21">
        <f>0</f>
        <v>0</v>
      </c>
      <c r="C11" s="21">
        <f>2602</f>
        <v>2602</v>
      </c>
      <c r="D11" s="21">
        <f>76374</f>
        <v>76374</v>
      </c>
      <c r="E11" s="21">
        <f>74.583984375</f>
        <v>74.583984375</v>
      </c>
    </row>
    <row r="12">
      <c r="A12" s="21">
        <f>3242</f>
        <v>3242</v>
      </c>
      <c r="B12" s="21">
        <f>0</f>
        <v>0</v>
      </c>
      <c r="C12" s="21">
        <f>2757</f>
        <v>2757</v>
      </c>
      <c r="D12" s="21">
        <f>77396</f>
        <v>77396</v>
      </c>
      <c r="E12" s="21">
        <f>75.58203125</f>
        <v>75.58203125</v>
      </c>
      <c r="H12" s="21" t="s">
        <v>6</v>
      </c>
      <c r="I12" s="21" t="s">
        <v>7</v>
      </c>
      <c r="J12" s="21" t="s">
        <v>8</v>
      </c>
    </row>
    <row r="13">
      <c r="A13" s="21">
        <f>3411</f>
        <v>3411</v>
      </c>
      <c r="B13" s="21">
        <f>0</f>
        <v>0</v>
      </c>
      <c r="C13" s="21">
        <f>2916</f>
        <v>2916</v>
      </c>
      <c r="D13" s="21">
        <f>118735</f>
        <v>118735</v>
      </c>
      <c r="E13" s="21">
        <f>115.9521484375</f>
        <v>115.9521484375</v>
      </c>
      <c r="H13" s="21">
        <v>119</v>
      </c>
      <c r="I13" s="21">
        <f>MAX(E2:E864)</f>
        <v>161.98046875</v>
      </c>
      <c r="J13" s="21">
        <v>154</v>
      </c>
    </row>
    <row r="14">
      <c r="A14" s="21">
        <f>3589</f>
        <v>3589</v>
      </c>
      <c r="B14" s="21">
        <f>0</f>
        <v>0</v>
      </c>
      <c r="C14" s="21">
        <f>3061</f>
        <v>3061</v>
      </c>
      <c r="D14" s="21">
        <f>121911</f>
        <v>121911</v>
      </c>
      <c r="E14" s="21">
        <f>119.0537109375</f>
        <v>119.0537109375</v>
      </c>
    </row>
    <row r="15">
      <c r="A15" s="21">
        <f>3771</f>
        <v>3771</v>
      </c>
      <c r="B15" s="21">
        <f>3</f>
        <v>3</v>
      </c>
      <c r="C15" s="21">
        <f>3216</f>
        <v>3216</v>
      </c>
      <c r="D15" s="21">
        <f>121939</f>
        <v>121939</v>
      </c>
      <c r="E15" s="21">
        <f>119.0810546875</f>
        <v>119.0810546875</v>
      </c>
    </row>
    <row r="16">
      <c r="A16" s="21">
        <f>3976</f>
        <v>3976</v>
      </c>
      <c r="B16" s="21">
        <f>0</f>
        <v>0</v>
      </c>
      <c r="C16" s="21">
        <f>3367</f>
        <v>3367</v>
      </c>
      <c r="D16" s="21">
        <f>121939</f>
        <v>121939</v>
      </c>
      <c r="E16" s="21">
        <f>119.0810546875</f>
        <v>119.0810546875</v>
      </c>
    </row>
    <row r="17">
      <c r="A17" s="21">
        <f>4155</f>
        <v>4155</v>
      </c>
      <c r="B17" s="21">
        <f>7</f>
        <v>7</v>
      </c>
      <c r="C17" s="21">
        <f>3508</f>
        <v>3508</v>
      </c>
      <c r="D17" s="21">
        <f>121939</f>
        <v>121939</v>
      </c>
      <c r="E17" s="21">
        <f>119.0810546875</f>
        <v>119.0810546875</v>
      </c>
    </row>
    <row r="18">
      <c r="A18" s="21">
        <f>4332</f>
        <v>4332</v>
      </c>
      <c r="B18" s="21">
        <f>0</f>
        <v>0</v>
      </c>
      <c r="C18" s="21">
        <f>3652</f>
        <v>3652</v>
      </c>
      <c r="D18" s="21">
        <f>121939</f>
        <v>121939</v>
      </c>
      <c r="E18" s="21">
        <f>119.0810546875</f>
        <v>119.0810546875</v>
      </c>
    </row>
    <row r="19">
      <c r="A19" s="21">
        <f>4551</f>
        <v>4551</v>
      </c>
      <c r="B19" s="21">
        <f>0</f>
        <v>0</v>
      </c>
      <c r="C19" s="21">
        <f>3810</f>
        <v>3810</v>
      </c>
      <c r="D19" s="21">
        <f>121944</f>
        <v>121944</v>
      </c>
      <c r="E19" s="21">
        <f>119.0859375</f>
        <v>119.0859375</v>
      </c>
    </row>
    <row r="20">
      <c r="A20" s="21">
        <f>4794</f>
        <v>4794</v>
      </c>
      <c r="B20" s="21">
        <f>0</f>
        <v>0</v>
      </c>
      <c r="C20" s="21">
        <f>3961</f>
        <v>3961</v>
      </c>
      <c r="D20" s="21">
        <f>119519</f>
        <v>119519</v>
      </c>
      <c r="E20" s="21">
        <f>116.7177734375</f>
        <v>116.7177734375</v>
      </c>
    </row>
    <row r="21">
      <c r="A21" s="21">
        <f>5041</f>
        <v>5041</v>
      </c>
      <c r="B21" s="21">
        <f>0</f>
        <v>0</v>
      </c>
      <c r="C21" s="21">
        <f>4127</f>
        <v>4127</v>
      </c>
      <c r="D21" s="21">
        <f>119648</f>
        <v>119648</v>
      </c>
      <c r="E21" s="21">
        <f>116.84375</f>
        <v>116.84375</v>
      </c>
    </row>
    <row r="22">
      <c r="A22" s="21">
        <f>5310</f>
        <v>5310</v>
      </c>
      <c r="B22" s="21">
        <f>0</f>
        <v>0</v>
      </c>
      <c r="C22" s="21">
        <f>4288</f>
        <v>4288</v>
      </c>
      <c r="D22" s="21">
        <f>119836</f>
        <v>119836</v>
      </c>
      <c r="E22" s="21">
        <f>117.02734375</f>
        <v>117.02734375</v>
      </c>
    </row>
    <row r="23">
      <c r="A23" s="21">
        <f>5535</f>
        <v>5535</v>
      </c>
      <c r="B23" s="21">
        <f>11</f>
        <v>11</v>
      </c>
      <c r="C23" s="21">
        <f>4450</f>
        <v>4450</v>
      </c>
      <c r="D23" s="21">
        <f>119886</f>
        <v>119886</v>
      </c>
      <c r="E23" s="21">
        <f>117.076171875</f>
        <v>117.076171875</v>
      </c>
    </row>
    <row r="24">
      <c r="A24" s="21">
        <f>5698</f>
        <v>5698</v>
      </c>
      <c r="B24" s="21">
        <f>0</f>
        <v>0</v>
      </c>
      <c r="C24" s="21">
        <f>4610</f>
        <v>4610</v>
      </c>
      <c r="D24" s="21">
        <f>119887</f>
        <v>119887</v>
      </c>
      <c r="E24" s="21">
        <f>117.0771484375</f>
        <v>117.0771484375</v>
      </c>
    </row>
    <row r="25">
      <c r="A25" s="21">
        <f>5906</f>
        <v>5906</v>
      </c>
      <c r="B25" s="21">
        <f>42</f>
        <v>42</v>
      </c>
      <c r="C25" s="21">
        <f>4773</f>
        <v>4773</v>
      </c>
      <c r="D25" s="21">
        <f>119886</f>
        <v>119886</v>
      </c>
      <c r="E25" s="21">
        <f>117.076171875</f>
        <v>117.076171875</v>
      </c>
    </row>
    <row r="26">
      <c r="A26" s="21">
        <f>6072</f>
        <v>6072</v>
      </c>
      <c r="B26" s="21">
        <f>7</f>
        <v>7</v>
      </c>
      <c r="C26" s="21">
        <f>4934</f>
        <v>4934</v>
      </c>
      <c r="D26" s="21">
        <f>119886</f>
        <v>119886</v>
      </c>
      <c r="E26" s="21">
        <f>117.076171875</f>
        <v>117.076171875</v>
      </c>
    </row>
    <row r="27">
      <c r="A27" s="21">
        <f>6260</f>
        <v>6260</v>
      </c>
      <c r="B27" s="21">
        <f>25</f>
        <v>25</v>
      </c>
      <c r="C27" s="21">
        <f>5105</f>
        <v>5105</v>
      </c>
      <c r="D27" s="21">
        <f>119887</f>
        <v>119887</v>
      </c>
      <c r="E27" s="21">
        <f>117.0771484375</f>
        <v>117.0771484375</v>
      </c>
    </row>
    <row r="28">
      <c r="A28" s="21">
        <f>6472</f>
        <v>6472</v>
      </c>
      <c r="B28" s="21">
        <f>42</f>
        <v>42</v>
      </c>
      <c r="C28" s="21">
        <f>5277</f>
        <v>5277</v>
      </c>
      <c r="D28" s="21">
        <f>119886</f>
        <v>119886</v>
      </c>
      <c r="E28" s="21">
        <f>117.076171875</f>
        <v>117.076171875</v>
      </c>
    </row>
    <row r="29">
      <c r="A29" s="21">
        <f>6628</f>
        <v>6628</v>
      </c>
      <c r="B29" s="21">
        <f>0</f>
        <v>0</v>
      </c>
      <c r="C29" s="21">
        <f>5456</f>
        <v>5456</v>
      </c>
      <c r="D29" s="21">
        <f>119886</f>
        <v>119886</v>
      </c>
      <c r="E29" s="21">
        <f>117.076171875</f>
        <v>117.076171875</v>
      </c>
    </row>
    <row r="30">
      <c r="A30" s="21">
        <f>6791</f>
        <v>6791</v>
      </c>
      <c r="B30" s="21">
        <f>0</f>
        <v>0</v>
      </c>
      <c r="C30" s="21">
        <f>5609</f>
        <v>5609</v>
      </c>
      <c r="D30" s="21">
        <f>120137</f>
        <v>120137</v>
      </c>
      <c r="E30" s="21">
        <f>117.3212890625</f>
        <v>117.3212890625</v>
      </c>
    </row>
    <row r="31">
      <c r="A31" s="21">
        <f>6974</f>
        <v>6974</v>
      </c>
      <c r="B31" s="21">
        <f>0</f>
        <v>0</v>
      </c>
      <c r="C31" s="21">
        <f>5744</f>
        <v>5744</v>
      </c>
      <c r="D31" s="21">
        <f>120277</f>
        <v>120277</v>
      </c>
      <c r="E31" s="21">
        <f>117.4580078125</f>
        <v>117.4580078125</v>
      </c>
    </row>
    <row r="32">
      <c r="A32" s="21">
        <f>7162</f>
        <v>7162</v>
      </c>
      <c r="B32" s="21">
        <f>0</f>
        <v>0</v>
      </c>
      <c r="C32" s="21">
        <f>5966</f>
        <v>5966</v>
      </c>
      <c r="D32" s="21">
        <f>120896</f>
        <v>120896</v>
      </c>
      <c r="E32" s="21">
        <f>118.0625</f>
        <v>118.0625</v>
      </c>
    </row>
    <row r="33">
      <c r="A33" s="21">
        <f>7331</f>
        <v>7331</v>
      </c>
      <c r="B33" s="21">
        <f>0</f>
        <v>0</v>
      </c>
      <c r="C33" s="21">
        <f>6145</f>
        <v>6145</v>
      </c>
      <c r="D33" s="21">
        <f>135745</f>
        <v>135745</v>
      </c>
      <c r="E33" s="21">
        <f>132.5634765625</f>
        <v>132.5634765625</v>
      </c>
    </row>
    <row r="34">
      <c r="A34" s="21">
        <f>7505</f>
        <v>7505</v>
      </c>
      <c r="B34" s="21">
        <f>8</f>
        <v>8</v>
      </c>
      <c r="C34" s="21">
        <f>6323</f>
        <v>6323</v>
      </c>
      <c r="D34" s="21">
        <f>136509</f>
        <v>136509</v>
      </c>
      <c r="E34" s="21">
        <f>133.3095703125</f>
        <v>133.3095703125</v>
      </c>
    </row>
    <row r="35">
      <c r="A35" s="21">
        <f>7712</f>
        <v>7712</v>
      </c>
      <c r="B35" s="21">
        <f>5</f>
        <v>5</v>
      </c>
      <c r="C35" s="21">
        <f>6498</f>
        <v>6498</v>
      </c>
      <c r="D35" s="21">
        <f>145721</f>
        <v>145721</v>
      </c>
      <c r="E35" s="21">
        <f>142.3056640625</f>
        <v>142.3056640625</v>
      </c>
    </row>
    <row r="36">
      <c r="A36" s="21">
        <f>7878</f>
        <v>7878</v>
      </c>
      <c r="B36" s="21">
        <f>0</f>
        <v>0</v>
      </c>
      <c r="C36" s="21">
        <f>6630</f>
        <v>6630</v>
      </c>
      <c r="D36" s="21">
        <f>163497</f>
        <v>163497</v>
      </c>
      <c r="E36" s="21">
        <f>159.6650390625</f>
        <v>159.6650390625</v>
      </c>
    </row>
    <row r="37">
      <c r="A37" s="21">
        <f>8057</f>
        <v>8057</v>
      </c>
      <c r="B37" s="21">
        <f>0</f>
        <v>0</v>
      </c>
      <c r="C37" s="21">
        <f>6794</f>
        <v>6794</v>
      </c>
      <c r="D37" s="21">
        <f>163505</f>
        <v>163505</v>
      </c>
      <c r="E37" s="21">
        <f>159.6728515625</f>
        <v>159.6728515625</v>
      </c>
    </row>
    <row r="38">
      <c r="A38" s="21">
        <f>8248</f>
        <v>8248</v>
      </c>
      <c r="B38" s="21">
        <f>0</f>
        <v>0</v>
      </c>
      <c r="C38" s="21">
        <f>6944</f>
        <v>6944</v>
      </c>
      <c r="D38" s="21">
        <f>163445</f>
        <v>163445</v>
      </c>
      <c r="E38" s="21">
        <f>159.6142578125</f>
        <v>159.6142578125</v>
      </c>
    </row>
    <row r="39">
      <c r="A39" s="21">
        <f>8431</f>
        <v>8431</v>
      </c>
      <c r="B39" s="21">
        <f>0</f>
        <v>0</v>
      </c>
      <c r="C39" s="21">
        <f>7116</f>
        <v>7116</v>
      </c>
      <c r="D39" s="21">
        <f>163445</f>
        <v>163445</v>
      </c>
      <c r="E39" s="21">
        <f>159.6142578125</f>
        <v>159.6142578125</v>
      </c>
    </row>
    <row r="40">
      <c r="A40" s="21">
        <f>8617</f>
        <v>8617</v>
      </c>
      <c r="B40" s="21">
        <f>0</f>
        <v>0</v>
      </c>
      <c r="C40" s="21">
        <f>7263</f>
        <v>7263</v>
      </c>
      <c r="D40" s="21">
        <f>163445</f>
        <v>163445</v>
      </c>
      <c r="E40" s="21">
        <f>159.6142578125</f>
        <v>159.6142578125</v>
      </c>
    </row>
    <row r="41">
      <c r="A41" s="21">
        <f>8811</f>
        <v>8811</v>
      </c>
      <c r="B41" s="21">
        <f>0</f>
        <v>0</v>
      </c>
      <c r="C41" s="21">
        <f>7444</f>
        <v>7444</v>
      </c>
      <c r="D41" s="21">
        <f>163427</f>
        <v>163427</v>
      </c>
      <c r="E41" s="21">
        <f>159.5966796875</f>
        <v>159.5966796875</v>
      </c>
    </row>
    <row r="42">
      <c r="A42" s="21">
        <f>8996</f>
        <v>8996</v>
      </c>
      <c r="B42" s="21">
        <f>23</f>
        <v>23</v>
      </c>
      <c r="C42" s="21">
        <f>7604</f>
        <v>7604</v>
      </c>
      <c r="D42" s="21">
        <f>154351</f>
        <v>154351</v>
      </c>
      <c r="E42" s="21">
        <f>150.7333984375</f>
        <v>150.7333984375</v>
      </c>
    </row>
    <row r="43">
      <c r="A43" s="21">
        <f>9214</f>
        <v>9214</v>
      </c>
      <c r="B43" s="21">
        <f>21</f>
        <v>21</v>
      </c>
      <c r="C43" s="21">
        <f>7758</f>
        <v>7758</v>
      </c>
      <c r="D43" s="21">
        <f>153961</f>
        <v>153961</v>
      </c>
      <c r="E43" s="21">
        <f>150.3525390625</f>
        <v>150.3525390625</v>
      </c>
    </row>
    <row r="44">
      <c r="A44" s="21">
        <f>9378</f>
        <v>9378</v>
      </c>
      <c r="B44" s="21">
        <f t="shared" ref="B44:B56" si="0">0</f>
        <v>0</v>
      </c>
      <c r="C44" s="21">
        <f>7926</f>
        <v>7926</v>
      </c>
      <c r="D44" s="21">
        <f>153969</f>
        <v>153969</v>
      </c>
      <c r="E44" s="21">
        <f>150.3603515625</f>
        <v>150.3603515625</v>
      </c>
    </row>
    <row r="45">
      <c r="A45" s="21">
        <f>9577</f>
        <v>9577</v>
      </c>
      <c r="B45" s="21">
        <f t="shared" si="0"/>
        <v>0</v>
      </c>
      <c r="C45" s="21">
        <f>8083</f>
        <v>8083</v>
      </c>
      <c r="D45" s="21">
        <f>153970</f>
        <v>153970</v>
      </c>
      <c r="E45" s="21">
        <f>150.361328125</f>
        <v>150.361328125</v>
      </c>
    </row>
    <row r="46">
      <c r="A46" s="21">
        <f>9758</f>
        <v>9758</v>
      </c>
      <c r="B46" s="21">
        <f t="shared" si="0"/>
        <v>0</v>
      </c>
      <c r="C46" s="21">
        <f>8236</f>
        <v>8236</v>
      </c>
      <c r="D46" s="21">
        <f>153969</f>
        <v>153969</v>
      </c>
      <c r="E46" s="21">
        <f>150.3603515625</f>
        <v>150.3603515625</v>
      </c>
    </row>
    <row r="47">
      <c r="A47" s="21">
        <f>9941</f>
        <v>9941</v>
      </c>
      <c r="B47" s="21">
        <f t="shared" si="0"/>
        <v>0</v>
      </c>
      <c r="C47" s="21">
        <f>8378</f>
        <v>8378</v>
      </c>
      <c r="D47" s="21">
        <f>153969</f>
        <v>153969</v>
      </c>
      <c r="E47" s="21">
        <f>150.3603515625</f>
        <v>150.3603515625</v>
      </c>
    </row>
    <row r="48">
      <c r="A48" s="21">
        <f>10129</f>
        <v>10129</v>
      </c>
      <c r="B48" s="21">
        <f t="shared" si="0"/>
        <v>0</v>
      </c>
      <c r="C48" s="21">
        <f>8543</f>
        <v>8543</v>
      </c>
      <c r="D48" s="21">
        <f>153969</f>
        <v>153969</v>
      </c>
      <c r="E48" s="21">
        <f>150.3603515625</f>
        <v>150.3603515625</v>
      </c>
    </row>
    <row r="49">
      <c r="A49" s="21">
        <f>10324</f>
        <v>10324</v>
      </c>
      <c r="B49" s="21">
        <f t="shared" si="0"/>
        <v>0</v>
      </c>
      <c r="C49" s="21">
        <f>8692</f>
        <v>8692</v>
      </c>
      <c r="D49" s="21">
        <f>153969</f>
        <v>153969</v>
      </c>
      <c r="E49" s="21">
        <f>150.3603515625</f>
        <v>150.3603515625</v>
      </c>
    </row>
    <row r="50">
      <c r="A50" s="21">
        <f>10491</f>
        <v>10491</v>
      </c>
      <c r="B50" s="21">
        <f t="shared" si="0"/>
        <v>0</v>
      </c>
      <c r="C50" s="21">
        <f>8909</f>
        <v>8909</v>
      </c>
      <c r="D50" s="21">
        <f>153917</f>
        <v>153917</v>
      </c>
      <c r="E50" s="21">
        <f>150.3095703125</f>
        <v>150.3095703125</v>
      </c>
    </row>
    <row r="51">
      <c r="A51" s="21">
        <f>10658</f>
        <v>10658</v>
      </c>
      <c r="B51" s="21">
        <f t="shared" si="0"/>
        <v>0</v>
      </c>
      <c r="C51" s="21">
        <f>9081</f>
        <v>9081</v>
      </c>
      <c r="D51" s="21">
        <f>154529</f>
        <v>154529</v>
      </c>
      <c r="E51" s="21">
        <f>150.9072265625</f>
        <v>150.9072265625</v>
      </c>
    </row>
    <row r="52">
      <c r="A52" s="21">
        <f>10828</f>
        <v>10828</v>
      </c>
      <c r="B52" s="21">
        <f t="shared" si="0"/>
        <v>0</v>
      </c>
      <c r="C52" s="21">
        <f>9250</f>
        <v>9250</v>
      </c>
      <c r="D52" s="21">
        <f>157130</f>
        <v>157130</v>
      </c>
      <c r="E52" s="21">
        <f>153.447265625</f>
        <v>153.447265625</v>
      </c>
    </row>
    <row r="53">
      <c r="A53" s="21">
        <f>11004</f>
        <v>11004</v>
      </c>
      <c r="B53" s="21">
        <f t="shared" si="0"/>
        <v>0</v>
      </c>
      <c r="C53" s="21">
        <f>9384</f>
        <v>9384</v>
      </c>
      <c r="D53" s="21">
        <f>157285</f>
        <v>157285</v>
      </c>
      <c r="E53" s="21">
        <f>153.5986328125</f>
        <v>153.5986328125</v>
      </c>
    </row>
    <row r="54">
      <c r="A54" s="21">
        <f>11173</f>
        <v>11173</v>
      </c>
      <c r="B54" s="21">
        <f t="shared" si="0"/>
        <v>0</v>
      </c>
      <c r="C54" s="21">
        <f>9545</f>
        <v>9545</v>
      </c>
      <c r="D54" s="21">
        <f>157285</f>
        <v>157285</v>
      </c>
      <c r="E54" s="21">
        <f>153.5986328125</f>
        <v>153.5986328125</v>
      </c>
    </row>
    <row r="55">
      <c r="A55" s="21">
        <f>11342</f>
        <v>11342</v>
      </c>
      <c r="B55" s="21">
        <f t="shared" si="0"/>
        <v>0</v>
      </c>
      <c r="C55" s="21">
        <f>9707</f>
        <v>9707</v>
      </c>
      <c r="D55" s="21">
        <f>157285</f>
        <v>157285</v>
      </c>
      <c r="E55" s="21">
        <f>153.5986328125</f>
        <v>153.5986328125</v>
      </c>
    </row>
    <row r="56">
      <c r="A56" s="21">
        <f>11527</f>
        <v>11527</v>
      </c>
      <c r="B56" s="21">
        <f t="shared" si="0"/>
        <v>0</v>
      </c>
      <c r="C56" s="21">
        <f>9874</f>
        <v>9874</v>
      </c>
      <c r="D56" s="21">
        <f>157285</f>
        <v>157285</v>
      </c>
      <c r="E56" s="21">
        <f>153.5986328125</f>
        <v>153.5986328125</v>
      </c>
    </row>
    <row r="57">
      <c r="A57" s="21">
        <f>11713</f>
        <v>11713</v>
      </c>
      <c r="B57" s="21">
        <f>3</f>
        <v>3</v>
      </c>
      <c r="C57" s="21">
        <f>10026</f>
        <v>10026</v>
      </c>
      <c r="D57" s="21">
        <f>157285</f>
        <v>157285</v>
      </c>
      <c r="E57" s="21">
        <f>153.5986328125</f>
        <v>153.5986328125</v>
      </c>
    </row>
    <row r="58">
      <c r="A58" s="21">
        <f>11933</f>
        <v>11933</v>
      </c>
      <c r="B58" s="21">
        <f>12</f>
        <v>12</v>
      </c>
      <c r="C58" s="21">
        <f>10195</f>
        <v>10195</v>
      </c>
      <c r="D58" s="21">
        <f>156837</f>
        <v>156837</v>
      </c>
      <c r="E58" s="21">
        <f>153.1611328125</f>
        <v>153.1611328125</v>
      </c>
    </row>
    <row r="59">
      <c r="A59" s="21">
        <f>12138</f>
        <v>12138</v>
      </c>
      <c r="B59" s="21">
        <f>2</f>
        <v>2</v>
      </c>
      <c r="C59" s="21">
        <f>10365</f>
        <v>10365</v>
      </c>
      <c r="D59" s="21">
        <f>154789</f>
        <v>154789</v>
      </c>
      <c r="E59" s="21">
        <f>151.1611328125</f>
        <v>151.1611328125</v>
      </c>
    </row>
    <row r="60">
      <c r="A60" s="21">
        <f>12304</f>
        <v>12304</v>
      </c>
      <c r="B60" s="21">
        <f>3</f>
        <v>3</v>
      </c>
      <c r="C60" s="21">
        <f>10532</f>
        <v>10532</v>
      </c>
      <c r="D60" s="21">
        <f>154789</f>
        <v>154789</v>
      </c>
      <c r="E60" s="21">
        <f>151.1611328125</f>
        <v>151.1611328125</v>
      </c>
    </row>
    <row r="61">
      <c r="A61" s="21">
        <f>12467</f>
        <v>12467</v>
      </c>
      <c r="B61" s="21">
        <f t="shared" ref="B61:B74" si="1">0</f>
        <v>0</v>
      </c>
      <c r="C61" s="21">
        <f>10698</f>
        <v>10698</v>
      </c>
      <c r="D61" s="21">
        <f>154790</f>
        <v>154790</v>
      </c>
      <c r="E61" s="21">
        <f>151.162109375</f>
        <v>151.162109375</v>
      </c>
    </row>
    <row r="62">
      <c r="A62" s="21">
        <f>12668</f>
        <v>12668</v>
      </c>
      <c r="B62" s="21">
        <f t="shared" si="1"/>
        <v>0</v>
      </c>
      <c r="C62" s="21">
        <f>10862</f>
        <v>10862</v>
      </c>
      <c r="D62" s="21">
        <f>154790</f>
        <v>154790</v>
      </c>
      <c r="E62" s="21">
        <f>151.162109375</f>
        <v>151.162109375</v>
      </c>
    </row>
    <row r="63">
      <c r="A63" s="21">
        <f>12862</f>
        <v>12862</v>
      </c>
      <c r="B63" s="21">
        <f t="shared" si="1"/>
        <v>0</v>
      </c>
      <c r="C63" s="21">
        <f>11046</f>
        <v>11046</v>
      </c>
      <c r="D63" s="21">
        <f>154790</f>
        <v>154790</v>
      </c>
      <c r="E63" s="21">
        <f>151.162109375</f>
        <v>151.162109375</v>
      </c>
    </row>
    <row r="64">
      <c r="A64" s="21">
        <f>13031</f>
        <v>13031</v>
      </c>
      <c r="B64" s="21">
        <f t="shared" si="1"/>
        <v>0</v>
      </c>
      <c r="C64" s="21">
        <f>11212</f>
        <v>11212</v>
      </c>
      <c r="D64" s="21">
        <f>154789</f>
        <v>154789</v>
      </c>
      <c r="E64" s="21">
        <f>151.1611328125</f>
        <v>151.1611328125</v>
      </c>
    </row>
    <row r="65">
      <c r="A65" s="21">
        <f>13236</f>
        <v>13236</v>
      </c>
      <c r="B65" s="21">
        <f t="shared" si="1"/>
        <v>0</v>
      </c>
      <c r="C65" s="21">
        <f>11354</f>
        <v>11354</v>
      </c>
      <c r="D65" s="21">
        <f>154790</f>
        <v>154790</v>
      </c>
      <c r="E65" s="21">
        <f>151.162109375</f>
        <v>151.162109375</v>
      </c>
    </row>
    <row r="66">
      <c r="A66" s="21">
        <f>13402</f>
        <v>13402</v>
      </c>
      <c r="B66" s="21">
        <f t="shared" si="1"/>
        <v>0</v>
      </c>
      <c r="C66" s="21">
        <f>11493</f>
        <v>11493</v>
      </c>
      <c r="D66" s="21">
        <f>154789</f>
        <v>154789</v>
      </c>
      <c r="E66" s="21">
        <f>151.1611328125</f>
        <v>151.1611328125</v>
      </c>
    </row>
    <row r="67">
      <c r="A67" s="21">
        <f>13581</f>
        <v>13581</v>
      </c>
      <c r="B67" s="21">
        <f t="shared" si="1"/>
        <v>0</v>
      </c>
      <c r="C67" s="21">
        <f>11639</f>
        <v>11639</v>
      </c>
      <c r="D67" s="21">
        <f>154789</f>
        <v>154789</v>
      </c>
      <c r="E67" s="21">
        <f>151.1611328125</f>
        <v>151.1611328125</v>
      </c>
    </row>
    <row r="68">
      <c r="A68" s="21">
        <f>13751</f>
        <v>13751</v>
      </c>
      <c r="B68" s="21">
        <f t="shared" si="1"/>
        <v>0</v>
      </c>
      <c r="C68" s="21">
        <f>11820</f>
        <v>11820</v>
      </c>
      <c r="D68" s="21">
        <f>154849</f>
        <v>154849</v>
      </c>
      <c r="E68" s="21">
        <f>151.2197265625</f>
        <v>151.2197265625</v>
      </c>
    </row>
    <row r="69">
      <c r="A69" s="21">
        <f>13935</f>
        <v>13935</v>
      </c>
      <c r="B69" s="21">
        <f t="shared" si="1"/>
        <v>0</v>
      </c>
      <c r="C69" s="21">
        <f>12007</f>
        <v>12007</v>
      </c>
      <c r="D69" s="21">
        <f>155469</f>
        <v>155469</v>
      </c>
      <c r="E69" s="21">
        <f>151.8251953125</f>
        <v>151.8251953125</v>
      </c>
    </row>
    <row r="70">
      <c r="A70" s="21">
        <f>14102</f>
        <v>14102</v>
      </c>
      <c r="B70" s="21">
        <f t="shared" si="1"/>
        <v>0</v>
      </c>
      <c r="C70" s="21">
        <f>12145</f>
        <v>12145</v>
      </c>
      <c r="D70" s="21">
        <f>155545</f>
        <v>155545</v>
      </c>
      <c r="E70" s="21">
        <f>151.8994140625</f>
        <v>151.8994140625</v>
      </c>
    </row>
    <row r="71">
      <c r="A71" s="21">
        <f>14293</f>
        <v>14293</v>
      </c>
      <c r="B71" s="21">
        <f t="shared" si="1"/>
        <v>0</v>
      </c>
      <c r="C71" s="21">
        <f>12298</f>
        <v>12298</v>
      </c>
      <c r="D71" s="21">
        <f>155555</f>
        <v>155555</v>
      </c>
      <c r="E71" s="21">
        <f>151.9091796875</f>
        <v>151.9091796875</v>
      </c>
    </row>
    <row r="72">
      <c r="A72" s="21">
        <f>14498</f>
        <v>14498</v>
      </c>
      <c r="B72" s="21">
        <f t="shared" si="1"/>
        <v>0</v>
      </c>
      <c r="C72" s="21">
        <f>12464</f>
        <v>12464</v>
      </c>
      <c r="D72" s="21">
        <f>155555</f>
        <v>155555</v>
      </c>
      <c r="E72" s="21">
        <f>151.9091796875</f>
        <v>151.9091796875</v>
      </c>
    </row>
    <row r="73">
      <c r="A73" s="21">
        <f>14652</f>
        <v>14652</v>
      </c>
      <c r="B73" s="21">
        <f t="shared" si="1"/>
        <v>0</v>
      </c>
      <c r="C73" s="21">
        <f>12609</f>
        <v>12609</v>
      </c>
      <c r="D73" s="21">
        <f>155555</f>
        <v>155555</v>
      </c>
      <c r="E73" s="21">
        <f>151.9091796875</f>
        <v>151.9091796875</v>
      </c>
    </row>
    <row r="74">
      <c r="A74" s="21">
        <f>14853</f>
        <v>14853</v>
      </c>
      <c r="B74" s="21">
        <f t="shared" si="1"/>
        <v>0</v>
      </c>
      <c r="C74" s="21">
        <f>12754</f>
        <v>12754</v>
      </c>
      <c r="D74" s="21">
        <f>155555</f>
        <v>155555</v>
      </c>
      <c r="E74" s="21">
        <f>151.9091796875</f>
        <v>151.9091796875</v>
      </c>
    </row>
    <row r="75">
      <c r="A75" s="21">
        <f>15100</f>
        <v>15100</v>
      </c>
      <c r="B75" s="21">
        <f>2</f>
        <v>2</v>
      </c>
      <c r="C75" s="21">
        <f>12903</f>
        <v>12903</v>
      </c>
      <c r="D75" s="21">
        <f>155567</f>
        <v>155567</v>
      </c>
      <c r="E75" s="21">
        <f>151.9208984375</f>
        <v>151.9208984375</v>
      </c>
    </row>
    <row r="76">
      <c r="A76" s="21">
        <f>15299</f>
        <v>15299</v>
      </c>
      <c r="B76" s="21">
        <f>35</f>
        <v>35</v>
      </c>
      <c r="C76" s="21">
        <f>13058</f>
        <v>13058</v>
      </c>
      <c r="D76" s="21">
        <f>155508</f>
        <v>155508</v>
      </c>
      <c r="E76" s="21">
        <f>151.86328125</f>
        <v>151.86328125</v>
      </c>
    </row>
    <row r="77">
      <c r="A77" s="21">
        <f>15488</f>
        <v>15488</v>
      </c>
      <c r="B77" s="21">
        <f>16</f>
        <v>16</v>
      </c>
      <c r="C77" s="21">
        <f>13204</f>
        <v>13204</v>
      </c>
      <c r="D77" s="21">
        <f t="shared" ref="D77:D84" si="2">155123</f>
        <v>155123</v>
      </c>
      <c r="E77" s="21">
        <f t="shared" ref="E77:E84" si="3">151.4873046875</f>
        <v>151.4873046875</v>
      </c>
    </row>
    <row r="78">
      <c r="A78" s="21">
        <f>15657</f>
        <v>15657</v>
      </c>
      <c r="B78" s="21">
        <f>0</f>
        <v>0</v>
      </c>
      <c r="C78" s="21">
        <f>13367</f>
        <v>13367</v>
      </c>
      <c r="D78" s="21">
        <f t="shared" si="2"/>
        <v>155123</v>
      </c>
      <c r="E78" s="21">
        <f t="shared" si="3"/>
        <v>151.4873046875</v>
      </c>
    </row>
    <row r="79">
      <c r="A79" s="21">
        <f>15824</f>
        <v>15824</v>
      </c>
      <c r="B79" s="21">
        <f>0</f>
        <v>0</v>
      </c>
      <c r="C79" s="21">
        <f>13525</f>
        <v>13525</v>
      </c>
      <c r="D79" s="21">
        <f t="shared" si="2"/>
        <v>155123</v>
      </c>
      <c r="E79" s="21">
        <f t="shared" si="3"/>
        <v>151.4873046875</v>
      </c>
    </row>
    <row r="80">
      <c r="A80" s="21">
        <f>16008</f>
        <v>16008</v>
      </c>
      <c r="B80" s="21">
        <f>0</f>
        <v>0</v>
      </c>
      <c r="C80" s="21">
        <f>13697</f>
        <v>13697</v>
      </c>
      <c r="D80" s="21">
        <f t="shared" si="2"/>
        <v>155123</v>
      </c>
      <c r="E80" s="21">
        <f t="shared" si="3"/>
        <v>151.4873046875</v>
      </c>
    </row>
    <row r="81">
      <c r="A81" s="21">
        <f>16175</f>
        <v>16175</v>
      </c>
      <c r="B81" s="21">
        <f>0</f>
        <v>0</v>
      </c>
      <c r="C81" s="21">
        <f>13844</f>
        <v>13844</v>
      </c>
      <c r="D81" s="21">
        <f t="shared" si="2"/>
        <v>155123</v>
      </c>
      <c r="E81" s="21">
        <f t="shared" si="3"/>
        <v>151.4873046875</v>
      </c>
    </row>
    <row r="82">
      <c r="A82" s="21">
        <f>16362</f>
        <v>16362</v>
      </c>
      <c r="B82" s="21">
        <f>7</f>
        <v>7</v>
      </c>
      <c r="C82" s="21">
        <f>14004</f>
        <v>14004</v>
      </c>
      <c r="D82" s="21">
        <f t="shared" si="2"/>
        <v>155123</v>
      </c>
      <c r="E82" s="21">
        <f t="shared" si="3"/>
        <v>151.4873046875</v>
      </c>
    </row>
    <row r="83">
      <c r="A83" s="21">
        <f>16544</f>
        <v>16544</v>
      </c>
      <c r="B83" s="21">
        <f>11</f>
        <v>11</v>
      </c>
      <c r="C83" s="21">
        <f>14202</f>
        <v>14202</v>
      </c>
      <c r="D83" s="21">
        <f t="shared" si="2"/>
        <v>155123</v>
      </c>
      <c r="E83" s="21">
        <f t="shared" si="3"/>
        <v>151.4873046875</v>
      </c>
    </row>
    <row r="84">
      <c r="A84" s="21">
        <f>16733</f>
        <v>16733</v>
      </c>
      <c r="B84" s="21">
        <f>0</f>
        <v>0</v>
      </c>
      <c r="C84" s="21">
        <f>14373</f>
        <v>14373</v>
      </c>
      <c r="D84" s="21">
        <f t="shared" si="2"/>
        <v>155123</v>
      </c>
      <c r="E84" s="21">
        <f t="shared" si="3"/>
        <v>151.4873046875</v>
      </c>
    </row>
    <row r="85">
      <c r="A85" s="21">
        <f>16919</f>
        <v>16919</v>
      </c>
      <c r="B85" s="21">
        <f>0</f>
        <v>0</v>
      </c>
      <c r="C85" s="21">
        <f>14521</f>
        <v>14521</v>
      </c>
      <c r="D85" s="21">
        <f>155124</f>
        <v>155124</v>
      </c>
      <c r="E85" s="21">
        <f>151.48828125</f>
        <v>151.48828125</v>
      </c>
    </row>
    <row r="86">
      <c r="A86" s="21">
        <f>17094</f>
        <v>17094</v>
      </c>
      <c r="B86" s="21">
        <f>0</f>
        <v>0</v>
      </c>
      <c r="C86" s="21">
        <f>14660</f>
        <v>14660</v>
      </c>
      <c r="D86" s="21">
        <f>155123</f>
        <v>155123</v>
      </c>
      <c r="E86" s="21">
        <f>151.4873046875</f>
        <v>151.4873046875</v>
      </c>
    </row>
    <row r="87">
      <c r="A87" s="21">
        <f>17299</f>
        <v>17299</v>
      </c>
      <c r="B87" s="21">
        <f>0</f>
        <v>0</v>
      </c>
      <c r="C87" s="21">
        <f>14810</f>
        <v>14810</v>
      </c>
      <c r="D87" s="21">
        <f>155123</f>
        <v>155123</v>
      </c>
      <c r="E87" s="21">
        <f>151.4873046875</f>
        <v>151.4873046875</v>
      </c>
    </row>
    <row r="88">
      <c r="A88" s="21">
        <f>17476</f>
        <v>17476</v>
      </c>
      <c r="B88" s="21">
        <f>4</f>
        <v>4</v>
      </c>
      <c r="C88" s="21">
        <f>15025</f>
        <v>15025</v>
      </c>
      <c r="D88" s="21">
        <f>155123</f>
        <v>155123</v>
      </c>
      <c r="E88" s="21">
        <f>151.4873046875</f>
        <v>151.4873046875</v>
      </c>
    </row>
    <row r="89">
      <c r="A89" s="21">
        <f>17657</f>
        <v>17657</v>
      </c>
      <c r="B89" s="21">
        <f>34</f>
        <v>34</v>
      </c>
      <c r="C89" s="21">
        <f>15190</f>
        <v>15190</v>
      </c>
      <c r="D89" s="21">
        <f>155191</f>
        <v>155191</v>
      </c>
      <c r="E89" s="21">
        <f>151.5537109375</f>
        <v>151.5537109375</v>
      </c>
    </row>
    <row r="90">
      <c r="A90" s="21">
        <f>17831</f>
        <v>17831</v>
      </c>
      <c r="B90" s="21">
        <f>25</f>
        <v>25</v>
      </c>
      <c r="C90" s="21">
        <f>15343</f>
        <v>15343</v>
      </c>
      <c r="D90" s="21">
        <f>156663</f>
        <v>156663</v>
      </c>
      <c r="E90" s="21">
        <f>152.9912109375</f>
        <v>152.9912109375</v>
      </c>
    </row>
    <row r="91">
      <c r="A91" s="21">
        <f>18020</f>
        <v>18020</v>
      </c>
      <c r="B91" s="21">
        <f>0</f>
        <v>0</v>
      </c>
      <c r="C91" s="21">
        <f>15494</f>
        <v>15494</v>
      </c>
      <c r="D91" s="21">
        <f>158511</f>
        <v>158511</v>
      </c>
      <c r="E91" s="21">
        <f>154.7958984375</f>
        <v>154.7958984375</v>
      </c>
    </row>
    <row r="92">
      <c r="A92" s="21">
        <f>18190</f>
        <v>18190</v>
      </c>
      <c r="B92" s="21">
        <f>0</f>
        <v>0</v>
      </c>
      <c r="C92" s="21">
        <f>15659</f>
        <v>15659</v>
      </c>
      <c r="D92" s="21">
        <f>158916</f>
        <v>158916</v>
      </c>
      <c r="E92" s="21">
        <f>155.19140625</f>
        <v>155.19140625</v>
      </c>
    </row>
    <row r="93">
      <c r="A93" s="21">
        <f>18371</f>
        <v>18371</v>
      </c>
      <c r="B93" s="21">
        <f>0</f>
        <v>0</v>
      </c>
      <c r="C93" s="21">
        <f>15800</f>
        <v>15800</v>
      </c>
      <c r="D93" s="21">
        <f>158924</f>
        <v>158924</v>
      </c>
      <c r="E93" s="21">
        <f>155.19921875</f>
        <v>155.19921875</v>
      </c>
    </row>
    <row r="94">
      <c r="A94" s="21">
        <f>18579</f>
        <v>18579</v>
      </c>
      <c r="B94" s="21">
        <f>0</f>
        <v>0</v>
      </c>
      <c r="C94" s="21">
        <f>15964</f>
        <v>15964</v>
      </c>
      <c r="D94" s="21">
        <f>158924</f>
        <v>158924</v>
      </c>
      <c r="E94" s="21">
        <f>155.19921875</f>
        <v>155.19921875</v>
      </c>
    </row>
    <row r="95">
      <c r="A95" s="21">
        <f>18745</f>
        <v>18745</v>
      </c>
      <c r="B95" s="21">
        <f>0</f>
        <v>0</v>
      </c>
      <c r="C95" s="21">
        <f>16109</f>
        <v>16109</v>
      </c>
      <c r="D95" s="21">
        <f>158924</f>
        <v>158924</v>
      </c>
      <c r="E95" s="21">
        <f>155.19921875</f>
        <v>155.19921875</v>
      </c>
    </row>
    <row r="96">
      <c r="A96" s="21">
        <f>18936</f>
        <v>18936</v>
      </c>
      <c r="B96" s="21">
        <f>3</f>
        <v>3</v>
      </c>
      <c r="C96" s="21">
        <f>16280</f>
        <v>16280</v>
      </c>
      <c r="D96" s="21">
        <f>158924</f>
        <v>158924</v>
      </c>
      <c r="E96" s="21">
        <f>155.19921875</f>
        <v>155.19921875</v>
      </c>
    </row>
    <row r="97">
      <c r="A97" s="21">
        <f>19119</f>
        <v>19119</v>
      </c>
      <c r="B97" s="21">
        <f>0</f>
        <v>0</v>
      </c>
      <c r="C97" s="21">
        <f>16475</f>
        <v>16475</v>
      </c>
      <c r="D97" s="21">
        <f>156518</f>
        <v>156518</v>
      </c>
      <c r="E97" s="21">
        <f>152.849609375</f>
        <v>152.849609375</v>
      </c>
    </row>
    <row r="98">
      <c r="A98" s="21">
        <f>19279</f>
        <v>19279</v>
      </c>
      <c r="B98" s="21">
        <f>0</f>
        <v>0</v>
      </c>
      <c r="C98" s="21">
        <f>16647</f>
        <v>16647</v>
      </c>
      <c r="D98" s="21">
        <f>156694</f>
        <v>156694</v>
      </c>
      <c r="E98" s="21">
        <f>153.021484375</f>
        <v>153.021484375</v>
      </c>
    </row>
    <row r="99">
      <c r="A99" s="21">
        <f>19483</f>
        <v>19483</v>
      </c>
      <c r="B99" s="21">
        <f>32</f>
        <v>32</v>
      </c>
      <c r="C99" s="21">
        <f>16807</f>
        <v>16807</v>
      </c>
      <c r="D99" s="21">
        <f>156474</f>
        <v>156474</v>
      </c>
      <c r="E99" s="21">
        <f>152.806640625</f>
        <v>152.806640625</v>
      </c>
    </row>
    <row r="100">
      <c r="A100" s="21">
        <f>19676</f>
        <v>19676</v>
      </c>
      <c r="B100" s="21">
        <f>21</f>
        <v>21</v>
      </c>
      <c r="C100" s="21">
        <f>16968</f>
        <v>16968</v>
      </c>
      <c r="D100" s="21">
        <f>156474</f>
        <v>156474</v>
      </c>
      <c r="E100" s="21">
        <f>152.806640625</f>
        <v>152.806640625</v>
      </c>
    </row>
    <row r="101">
      <c r="A101" s="21">
        <f>19840</f>
        <v>19840</v>
      </c>
      <c r="B101" s="21">
        <f>0</f>
        <v>0</v>
      </c>
      <c r="C101" s="21">
        <f>17139</f>
        <v>17139</v>
      </c>
      <c r="D101" s="21">
        <f>156474</f>
        <v>156474</v>
      </c>
      <c r="E101" s="21">
        <f>152.806640625</f>
        <v>152.806640625</v>
      </c>
    </row>
    <row r="102">
      <c r="A102" s="21">
        <f>20036</f>
        <v>20036</v>
      </c>
      <c r="B102" s="21">
        <f>0</f>
        <v>0</v>
      </c>
      <c r="C102" s="21">
        <f>17287</f>
        <v>17287</v>
      </c>
      <c r="D102" s="21">
        <f>156474</f>
        <v>156474</v>
      </c>
      <c r="E102" s="21">
        <f>152.806640625</f>
        <v>152.806640625</v>
      </c>
    </row>
    <row r="103">
      <c r="A103" s="21">
        <f>20232</f>
        <v>20232</v>
      </c>
      <c r="B103" s="21">
        <f>0</f>
        <v>0</v>
      </c>
      <c r="C103" s="21">
        <f>17440</f>
        <v>17440</v>
      </c>
      <c r="D103" s="21">
        <f>156474</f>
        <v>156474</v>
      </c>
      <c r="E103" s="21">
        <f>152.806640625</f>
        <v>152.806640625</v>
      </c>
    </row>
    <row r="104">
      <c r="A104" s="21">
        <f>20395</f>
        <v>20395</v>
      </c>
      <c r="B104" s="21">
        <f>0</f>
        <v>0</v>
      </c>
      <c r="C104" s="21">
        <f>17573</f>
        <v>17573</v>
      </c>
      <c r="D104" s="21">
        <f>156486</f>
        <v>156486</v>
      </c>
      <c r="E104" s="21">
        <f>152.818359375</f>
        <v>152.818359375</v>
      </c>
    </row>
    <row r="105">
      <c r="A105" s="21">
        <f>20597</f>
        <v>20597</v>
      </c>
      <c r="B105" s="21">
        <f>5</f>
        <v>5</v>
      </c>
      <c r="C105" s="21">
        <f>17754</f>
        <v>17754</v>
      </c>
      <c r="D105" s="21">
        <f>156591</f>
        <v>156591</v>
      </c>
      <c r="E105" s="21">
        <f>152.9208984375</f>
        <v>152.9208984375</v>
      </c>
    </row>
    <row r="106">
      <c r="A106" s="21">
        <f>20783</f>
        <v>20783</v>
      </c>
      <c r="B106" s="21">
        <f>8</f>
        <v>8</v>
      </c>
      <c r="C106" s="21">
        <f>17893</f>
        <v>17893</v>
      </c>
      <c r="D106" s="21">
        <f>165772</f>
        <v>165772</v>
      </c>
      <c r="E106" s="21">
        <f>161.88671875</f>
        <v>161.88671875</v>
      </c>
    </row>
    <row r="107">
      <c r="A107" s="21">
        <f>20944</f>
        <v>20944</v>
      </c>
      <c r="B107" s="21">
        <f t="shared" ref="B107:B120" si="4">0</f>
        <v>0</v>
      </c>
      <c r="C107" s="21">
        <f>18064</f>
        <v>18064</v>
      </c>
      <c r="D107" s="21">
        <f>165864</f>
        <v>165864</v>
      </c>
      <c r="E107" s="21">
        <f>161.9765625</f>
        <v>161.9765625</v>
      </c>
    </row>
    <row r="108">
      <c r="A108" s="21">
        <f>21128</f>
        <v>21128</v>
      </c>
      <c r="B108" s="21">
        <f t="shared" si="4"/>
        <v>0</v>
      </c>
      <c r="C108" s="21">
        <f>18231</f>
        <v>18231</v>
      </c>
      <c r="D108" s="21">
        <f>165864</f>
        <v>165864</v>
      </c>
      <c r="E108" s="21">
        <f>161.9765625</f>
        <v>161.9765625</v>
      </c>
    </row>
    <row r="109">
      <c r="A109" s="21">
        <f>21294</f>
        <v>21294</v>
      </c>
      <c r="B109" s="21">
        <f t="shared" si="4"/>
        <v>0</v>
      </c>
      <c r="C109" s="21">
        <f>18371</f>
        <v>18371</v>
      </c>
      <c r="D109" s="21">
        <f>165864</f>
        <v>165864</v>
      </c>
      <c r="E109" s="21">
        <f>161.9765625</f>
        <v>161.9765625</v>
      </c>
    </row>
    <row r="110">
      <c r="A110" s="21">
        <f>21458</f>
        <v>21458</v>
      </c>
      <c r="B110" s="21">
        <f t="shared" si="4"/>
        <v>0</v>
      </c>
      <c r="C110" s="21">
        <f>18519</f>
        <v>18519</v>
      </c>
      <c r="D110" s="21">
        <f>165864</f>
        <v>165864</v>
      </c>
      <c r="E110" s="21">
        <f>161.9765625</f>
        <v>161.9765625</v>
      </c>
    </row>
    <row r="111">
      <c r="A111" s="21">
        <f>21661</f>
        <v>21661</v>
      </c>
      <c r="B111" s="21">
        <f t="shared" si="4"/>
        <v>0</v>
      </c>
      <c r="C111" s="21">
        <f>18662</f>
        <v>18662</v>
      </c>
      <c r="D111" s="21">
        <f>165864</f>
        <v>165864</v>
      </c>
      <c r="E111" s="21">
        <f>161.9765625</f>
        <v>161.9765625</v>
      </c>
    </row>
    <row r="112">
      <c r="A112" s="21">
        <f>21843</f>
        <v>21843</v>
      </c>
      <c r="B112" s="21">
        <f t="shared" si="4"/>
        <v>0</v>
      </c>
      <c r="C112" s="21">
        <f>18836</f>
        <v>18836</v>
      </c>
      <c r="D112" s="21">
        <f>165868</f>
        <v>165868</v>
      </c>
      <c r="E112" s="21">
        <f>161.98046875</f>
        <v>161.98046875</v>
      </c>
    </row>
    <row r="113">
      <c r="A113" s="21">
        <f>22011</f>
        <v>22011</v>
      </c>
      <c r="B113" s="21">
        <f t="shared" si="4"/>
        <v>0</v>
      </c>
      <c r="C113" s="21">
        <f>19000</f>
        <v>19000</v>
      </c>
      <c r="D113" s="21">
        <f>160748</f>
        <v>160748</v>
      </c>
      <c r="E113" s="21">
        <f>156.98046875</f>
        <v>156.98046875</v>
      </c>
    </row>
    <row r="114">
      <c r="A114" s="21">
        <f>22197</f>
        <v>22197</v>
      </c>
      <c r="B114" s="21">
        <f t="shared" si="4"/>
        <v>0</v>
      </c>
      <c r="C114" s="21">
        <f>19160</f>
        <v>19160</v>
      </c>
      <c r="D114" s="21">
        <f>156908</f>
        <v>156908</v>
      </c>
      <c r="E114" s="21">
        <f>153.23046875</f>
        <v>153.23046875</v>
      </c>
    </row>
    <row r="115">
      <c r="A115" s="21">
        <f>22392</f>
        <v>22392</v>
      </c>
      <c r="B115" s="21">
        <f t="shared" si="4"/>
        <v>0</v>
      </c>
      <c r="C115" s="21">
        <f>19340</f>
        <v>19340</v>
      </c>
      <c r="D115" s="21">
        <f>156964</f>
        <v>156964</v>
      </c>
      <c r="E115" s="21">
        <f>153.28515625</f>
        <v>153.28515625</v>
      </c>
    </row>
    <row r="116">
      <c r="A116" s="21">
        <f>22600</f>
        <v>22600</v>
      </c>
      <c r="B116" s="21">
        <f t="shared" si="4"/>
        <v>0</v>
      </c>
      <c r="C116" s="21">
        <f>19525</f>
        <v>19525</v>
      </c>
      <c r="D116" s="21">
        <f>157709</f>
        <v>157709</v>
      </c>
      <c r="E116" s="21">
        <f>154.0126953125</f>
        <v>154.0126953125</v>
      </c>
    </row>
    <row r="117">
      <c r="A117" s="21">
        <f>22826</f>
        <v>22826</v>
      </c>
      <c r="B117" s="21">
        <f t="shared" si="4"/>
        <v>0</v>
      </c>
      <c r="C117" s="21">
        <f>19693</f>
        <v>19693</v>
      </c>
      <c r="D117" s="21">
        <f>163601</f>
        <v>163601</v>
      </c>
      <c r="E117" s="21">
        <f>159.7666015625</f>
        <v>159.7666015625</v>
      </c>
    </row>
    <row r="118">
      <c r="A118" s="21">
        <f>23091</f>
        <v>23091</v>
      </c>
      <c r="B118" s="21">
        <f t="shared" si="4"/>
        <v>0</v>
      </c>
      <c r="C118" s="21">
        <f>19829</f>
        <v>19829</v>
      </c>
      <c r="D118" s="21">
        <f>164096</f>
        <v>164096</v>
      </c>
      <c r="E118" s="21">
        <f>160.25</f>
        <v>160.25</v>
      </c>
    </row>
    <row r="119">
      <c r="A119" s="21">
        <f>23296</f>
        <v>23296</v>
      </c>
      <c r="B119" s="21">
        <f t="shared" si="4"/>
        <v>0</v>
      </c>
      <c r="C119" s="21">
        <f>19990</f>
        <v>19990</v>
      </c>
      <c r="D119" s="21">
        <f>164096</f>
        <v>164096</v>
      </c>
      <c r="E119" s="21">
        <f>160.25</f>
        <v>160.25</v>
      </c>
    </row>
    <row r="120">
      <c r="A120" s="21">
        <f>23528</f>
        <v>23528</v>
      </c>
      <c r="B120" s="21">
        <f t="shared" si="4"/>
        <v>0</v>
      </c>
      <c r="C120" s="21">
        <f>20134</f>
        <v>20134</v>
      </c>
      <c r="D120" s="21">
        <f>164096</f>
        <v>164096</v>
      </c>
      <c r="E120" s="21">
        <f>160.25</f>
        <v>160.25</v>
      </c>
    </row>
    <row r="121">
      <c r="A121" s="21">
        <f>23748</f>
        <v>23748</v>
      </c>
      <c r="B121" s="21">
        <f>6</f>
        <v>6</v>
      </c>
      <c r="C121" s="21">
        <f>20307</f>
        <v>20307</v>
      </c>
      <c r="D121" s="21">
        <f>164096</f>
        <v>164096</v>
      </c>
      <c r="E121" s="21">
        <f>160.25</f>
        <v>160.25</v>
      </c>
    </row>
    <row r="122">
      <c r="A122" s="21">
        <f>23913</f>
        <v>23913</v>
      </c>
      <c r="B122" s="21">
        <f>36</f>
        <v>36</v>
      </c>
      <c r="C122" s="21">
        <f>20473</f>
        <v>20473</v>
      </c>
      <c r="D122" s="21">
        <f>164000</f>
        <v>164000</v>
      </c>
      <c r="E122" s="21">
        <f>160.15625</f>
        <v>160.15625</v>
      </c>
    </row>
    <row r="123">
      <c r="A123" s="21">
        <f>24100</f>
        <v>24100</v>
      </c>
      <c r="B123" s="21">
        <f>13</f>
        <v>13</v>
      </c>
      <c r="C123" s="21">
        <f>20650</f>
        <v>20650</v>
      </c>
      <c r="D123" s="21">
        <f>158394</f>
        <v>158394</v>
      </c>
      <c r="E123" s="21">
        <f>154.681640625</f>
        <v>154.681640625</v>
      </c>
    </row>
    <row r="124">
      <c r="A124" s="21">
        <f>24264</f>
        <v>24264</v>
      </c>
      <c r="B124" s="21">
        <f t="shared" ref="B124:B139" si="5">0</f>
        <v>0</v>
      </c>
      <c r="C124" s="21">
        <f>20823</f>
        <v>20823</v>
      </c>
      <c r="D124" s="21">
        <f>157658</f>
        <v>157658</v>
      </c>
      <c r="E124" s="21">
        <f>153.962890625</f>
        <v>153.962890625</v>
      </c>
    </row>
    <row r="125">
      <c r="A125" s="21">
        <f>24432</f>
        <v>24432</v>
      </c>
      <c r="B125" s="21">
        <f t="shared" si="5"/>
        <v>0</v>
      </c>
      <c r="C125" s="21">
        <f>20983</f>
        <v>20983</v>
      </c>
      <c r="D125" s="21">
        <f>157657</f>
        <v>157657</v>
      </c>
      <c r="E125" s="21">
        <f>153.9619140625</f>
        <v>153.9619140625</v>
      </c>
    </row>
    <row r="126">
      <c r="A126" s="21">
        <f>24609</f>
        <v>24609</v>
      </c>
      <c r="B126" s="21">
        <f t="shared" si="5"/>
        <v>0</v>
      </c>
      <c r="C126" s="21">
        <f>21123</f>
        <v>21123</v>
      </c>
      <c r="D126" s="21">
        <f>157656</f>
        <v>157656</v>
      </c>
      <c r="E126" s="21">
        <f>153.9609375</f>
        <v>153.9609375</v>
      </c>
    </row>
    <row r="127">
      <c r="A127" s="21">
        <f>24777</f>
        <v>24777</v>
      </c>
      <c r="B127" s="21">
        <f t="shared" si="5"/>
        <v>0</v>
      </c>
      <c r="C127" s="21">
        <f>21263</f>
        <v>21263</v>
      </c>
      <c r="D127" s="21">
        <f>157656</f>
        <v>157656</v>
      </c>
      <c r="E127" s="21">
        <f>153.9609375</f>
        <v>153.9609375</v>
      </c>
    </row>
    <row r="128">
      <c r="A128" s="21">
        <f>24975</f>
        <v>24975</v>
      </c>
      <c r="B128" s="21">
        <f t="shared" si="5"/>
        <v>0</v>
      </c>
      <c r="C128" s="21">
        <f>21431</f>
        <v>21431</v>
      </c>
      <c r="D128" s="21">
        <f>157656</f>
        <v>157656</v>
      </c>
      <c r="E128" s="21">
        <f>153.9609375</f>
        <v>153.9609375</v>
      </c>
    </row>
    <row r="129">
      <c r="A129" s="21">
        <f>25142</f>
        <v>25142</v>
      </c>
      <c r="B129" s="21">
        <f t="shared" si="5"/>
        <v>0</v>
      </c>
      <c r="C129" s="21">
        <f>21576</f>
        <v>21576</v>
      </c>
      <c r="D129" s="21">
        <f>157656</f>
        <v>157656</v>
      </c>
      <c r="E129" s="21">
        <f>153.9609375</f>
        <v>153.9609375</v>
      </c>
    </row>
    <row r="130">
      <c r="A130" s="21">
        <f>25313</f>
        <v>25313</v>
      </c>
      <c r="B130" s="21">
        <f t="shared" si="5"/>
        <v>0</v>
      </c>
      <c r="C130" s="21">
        <f>21722</f>
        <v>21722</v>
      </c>
      <c r="D130" s="21">
        <f>157661</f>
        <v>157661</v>
      </c>
      <c r="E130" s="21">
        <f>153.9658203125</f>
        <v>153.9658203125</v>
      </c>
    </row>
    <row r="131">
      <c r="A131" s="21">
        <f>25494</f>
        <v>25494</v>
      </c>
      <c r="B131" s="21">
        <f t="shared" si="5"/>
        <v>0</v>
      </c>
      <c r="C131" s="21">
        <f>21887</f>
        <v>21887</v>
      </c>
      <c r="D131" s="21">
        <f>157661</f>
        <v>157661</v>
      </c>
      <c r="E131" s="21">
        <f>153.9658203125</f>
        <v>153.9658203125</v>
      </c>
    </row>
    <row r="132">
      <c r="A132" s="21">
        <f>25671</f>
        <v>25671</v>
      </c>
      <c r="B132" s="21">
        <f t="shared" si="5"/>
        <v>0</v>
      </c>
      <c r="C132" s="21">
        <f>22053</f>
        <v>22053</v>
      </c>
      <c r="D132" s="21">
        <f>157661</f>
        <v>157661</v>
      </c>
      <c r="E132" s="21">
        <f>153.9658203125</f>
        <v>153.9658203125</v>
      </c>
    </row>
    <row r="133">
      <c r="A133" s="21">
        <f>25854</f>
        <v>25854</v>
      </c>
      <c r="B133" s="21">
        <f t="shared" si="5"/>
        <v>0</v>
      </c>
      <c r="C133" s="21">
        <f>22228</f>
        <v>22228</v>
      </c>
      <c r="D133" s="21">
        <f>157662</f>
        <v>157662</v>
      </c>
      <c r="E133" s="21">
        <f>153.966796875</f>
        <v>153.966796875</v>
      </c>
    </row>
    <row r="134">
      <c r="A134" s="21">
        <f>26023</f>
        <v>26023</v>
      </c>
      <c r="B134" s="21">
        <f t="shared" si="5"/>
        <v>0</v>
      </c>
      <c r="C134" s="21">
        <f>22377</f>
        <v>22377</v>
      </c>
      <c r="D134" s="21">
        <f>157661</f>
        <v>157661</v>
      </c>
      <c r="E134" s="21">
        <f>153.9658203125</f>
        <v>153.9658203125</v>
      </c>
    </row>
    <row r="135">
      <c r="A135" s="21">
        <f>26223</f>
        <v>26223</v>
      </c>
      <c r="B135" s="21">
        <f t="shared" si="5"/>
        <v>0</v>
      </c>
      <c r="C135" s="21">
        <f>22571</f>
        <v>22571</v>
      </c>
      <c r="D135" s="21">
        <f>157661</f>
        <v>157661</v>
      </c>
      <c r="E135" s="21">
        <f>153.9658203125</f>
        <v>153.9658203125</v>
      </c>
    </row>
    <row r="136">
      <c r="A136" s="21">
        <f>26387</f>
        <v>26387</v>
      </c>
      <c r="B136" s="21">
        <f t="shared" si="5"/>
        <v>0</v>
      </c>
      <c r="C136" s="21">
        <f>22737</f>
        <v>22737</v>
      </c>
      <c r="D136" s="21">
        <f>157661</f>
        <v>157661</v>
      </c>
      <c r="E136" s="21">
        <f>153.9658203125</f>
        <v>153.9658203125</v>
      </c>
    </row>
    <row r="137">
      <c r="A137" s="21">
        <f>26552</f>
        <v>26552</v>
      </c>
      <c r="B137" s="21">
        <f t="shared" si="5"/>
        <v>0</v>
      </c>
      <c r="C137" s="21">
        <f>22937</f>
        <v>22937</v>
      </c>
      <c r="D137" s="21">
        <f>157661</f>
        <v>157661</v>
      </c>
      <c r="E137" s="21">
        <f>153.9658203125</f>
        <v>153.9658203125</v>
      </c>
    </row>
    <row r="138">
      <c r="A138" s="21">
        <f>26722</f>
        <v>26722</v>
      </c>
      <c r="B138" s="21">
        <f t="shared" si="5"/>
        <v>0</v>
      </c>
      <c r="C138" s="21">
        <f>23106</f>
        <v>23106</v>
      </c>
      <c r="D138" s="21">
        <f>157662</f>
        <v>157662</v>
      </c>
      <c r="E138" s="21">
        <f>153.966796875</f>
        <v>153.966796875</v>
      </c>
    </row>
    <row r="139">
      <c r="A139" s="21">
        <f>26913</f>
        <v>26913</v>
      </c>
      <c r="B139" s="21">
        <f t="shared" si="5"/>
        <v>0</v>
      </c>
      <c r="C139" s="21">
        <f>23268</f>
        <v>23268</v>
      </c>
      <c r="D139" s="21">
        <f>157661</f>
        <v>157661</v>
      </c>
      <c r="E139" s="21">
        <f>153.9658203125</f>
        <v>153.9658203125</v>
      </c>
    </row>
    <row r="140">
      <c r="A140" s="21">
        <f>27111</f>
        <v>27111</v>
      </c>
      <c r="B140" s="21">
        <f>3</f>
        <v>3</v>
      </c>
      <c r="C140" s="21">
        <f>23456</f>
        <v>23456</v>
      </c>
      <c r="D140" s="21">
        <f>157661</f>
        <v>157661</v>
      </c>
      <c r="E140" s="21">
        <f>153.9658203125</f>
        <v>153.9658203125</v>
      </c>
    </row>
    <row r="141">
      <c r="A141" s="21">
        <f>27304</f>
        <v>27304</v>
      </c>
      <c r="B141" s="21">
        <f>7</f>
        <v>7</v>
      </c>
      <c r="C141" s="21">
        <f>23674</f>
        <v>23674</v>
      </c>
      <c r="D141" s="21">
        <f>157661</f>
        <v>157661</v>
      </c>
      <c r="E141" s="21">
        <f>153.9658203125</f>
        <v>153.9658203125</v>
      </c>
    </row>
    <row r="142">
      <c r="A142" s="21">
        <f>27507</f>
        <v>27507</v>
      </c>
      <c r="B142" s="21">
        <f>0</f>
        <v>0</v>
      </c>
      <c r="C142" s="21">
        <f>23848</f>
        <v>23848</v>
      </c>
      <c r="D142" s="21">
        <f>157705</f>
        <v>157705</v>
      </c>
      <c r="E142" s="21">
        <f>154.0087890625</f>
        <v>154.0087890625</v>
      </c>
    </row>
    <row r="143">
      <c r="A143" s="21">
        <f>27675</f>
        <v>27675</v>
      </c>
      <c r="B143" s="21">
        <f>0</f>
        <v>0</v>
      </c>
      <c r="C143" s="21">
        <f>24028</f>
        <v>24028</v>
      </c>
      <c r="D143" s="21">
        <f>159357</f>
        <v>159357</v>
      </c>
      <c r="E143" s="21">
        <f>155.6220703125</f>
        <v>155.6220703125</v>
      </c>
    </row>
    <row r="144">
      <c r="A144" s="21">
        <f>27863</f>
        <v>27863</v>
      </c>
      <c r="B144" s="21">
        <f>0</f>
        <v>0</v>
      </c>
      <c r="C144" s="21">
        <f>24177</f>
        <v>24177</v>
      </c>
      <c r="D144" s="21">
        <f>161547</f>
        <v>161547</v>
      </c>
      <c r="E144" s="21">
        <f>157.7607421875</f>
        <v>157.7607421875</v>
      </c>
    </row>
    <row r="145">
      <c r="A145" s="21">
        <f>28029</f>
        <v>28029</v>
      </c>
      <c r="B145" s="21">
        <f>0</f>
        <v>0</v>
      </c>
      <c r="C145" s="21">
        <f>24339</f>
        <v>24339</v>
      </c>
      <c r="D145" s="21">
        <f>161589</f>
        <v>161589</v>
      </c>
      <c r="E145" s="21">
        <f>157.8017578125</f>
        <v>157.8017578125</v>
      </c>
    </row>
    <row r="146">
      <c r="A146" s="21">
        <f>28194</f>
        <v>28194</v>
      </c>
      <c r="B146" s="21">
        <f>0</f>
        <v>0</v>
      </c>
      <c r="C146" s="21">
        <f>24501</f>
        <v>24501</v>
      </c>
      <c r="D146" s="21">
        <f>161589</f>
        <v>161589</v>
      </c>
      <c r="E146" s="21">
        <f>157.8017578125</f>
        <v>157.8017578125</v>
      </c>
    </row>
    <row r="147">
      <c r="A147" s="21">
        <f>28360</f>
        <v>28360</v>
      </c>
      <c r="B147" s="21">
        <f>4</f>
        <v>4</v>
      </c>
      <c r="C147" s="21">
        <f>24675</f>
        <v>24675</v>
      </c>
      <c r="D147" s="21">
        <f>161589</f>
        <v>161589</v>
      </c>
      <c r="E147" s="21">
        <f>157.8017578125</f>
        <v>157.8017578125</v>
      </c>
    </row>
    <row r="148">
      <c r="A148" s="21">
        <f>28539</f>
        <v>28539</v>
      </c>
      <c r="B148" s="21">
        <f t="shared" ref="B148:B156" si="6">0</f>
        <v>0</v>
      </c>
      <c r="C148" s="21">
        <f>24832</f>
        <v>24832</v>
      </c>
      <c r="D148" s="21">
        <f>161589</f>
        <v>161589</v>
      </c>
      <c r="E148" s="21">
        <f>157.8017578125</f>
        <v>157.8017578125</v>
      </c>
    </row>
    <row r="149">
      <c r="A149" s="21">
        <f>28738</f>
        <v>28738</v>
      </c>
      <c r="B149" s="21">
        <f t="shared" si="6"/>
        <v>0</v>
      </c>
      <c r="C149" s="21">
        <f>24974</f>
        <v>24974</v>
      </c>
      <c r="D149" s="21">
        <f>161209</f>
        <v>161209</v>
      </c>
      <c r="E149" s="21">
        <f>157.4306640625</f>
        <v>157.4306640625</v>
      </c>
    </row>
    <row r="150">
      <c r="A150" s="21">
        <f>28945</f>
        <v>28945</v>
      </c>
      <c r="B150" s="21">
        <f t="shared" si="6"/>
        <v>0</v>
      </c>
      <c r="C150" s="21">
        <f>25139</f>
        <v>25139</v>
      </c>
      <c r="D150" s="21">
        <f t="shared" ref="D150:D162" si="7">158141</f>
        <v>158141</v>
      </c>
      <c r="E150" s="21">
        <f t="shared" ref="E150:E162" si="8">154.4345703125</f>
        <v>154.4345703125</v>
      </c>
    </row>
    <row r="151">
      <c r="A151" s="21">
        <f>29114</f>
        <v>29114</v>
      </c>
      <c r="B151" s="21">
        <f t="shared" si="6"/>
        <v>0</v>
      </c>
      <c r="C151" s="21">
        <f>25302</f>
        <v>25302</v>
      </c>
      <c r="D151" s="21">
        <f t="shared" si="7"/>
        <v>158141</v>
      </c>
      <c r="E151" s="21">
        <f t="shared" si="8"/>
        <v>154.4345703125</v>
      </c>
    </row>
    <row r="152">
      <c r="A152" s="21">
        <f>29327</f>
        <v>29327</v>
      </c>
      <c r="B152" s="21">
        <f t="shared" si="6"/>
        <v>0</v>
      </c>
      <c r="C152" s="21">
        <f>25444</f>
        <v>25444</v>
      </c>
      <c r="D152" s="21">
        <f t="shared" si="7"/>
        <v>158141</v>
      </c>
      <c r="E152" s="21">
        <f t="shared" si="8"/>
        <v>154.4345703125</v>
      </c>
    </row>
    <row r="153">
      <c r="A153" s="21">
        <f>29492</f>
        <v>29492</v>
      </c>
      <c r="B153" s="21">
        <f t="shared" si="6"/>
        <v>0</v>
      </c>
      <c r="C153" s="21">
        <f>25603</f>
        <v>25603</v>
      </c>
      <c r="D153" s="21">
        <f t="shared" si="7"/>
        <v>158141</v>
      </c>
      <c r="E153" s="21">
        <f t="shared" si="8"/>
        <v>154.4345703125</v>
      </c>
    </row>
    <row r="154">
      <c r="A154" s="21">
        <f>29654</f>
        <v>29654</v>
      </c>
      <c r="B154" s="21">
        <f t="shared" si="6"/>
        <v>0</v>
      </c>
      <c r="C154" s="21">
        <f>25752</f>
        <v>25752</v>
      </c>
      <c r="D154" s="21">
        <f t="shared" si="7"/>
        <v>158141</v>
      </c>
      <c r="E154" s="21">
        <f t="shared" si="8"/>
        <v>154.4345703125</v>
      </c>
    </row>
    <row r="155">
      <c r="A155" s="21">
        <f>29819</f>
        <v>29819</v>
      </c>
      <c r="B155" s="21">
        <f t="shared" si="6"/>
        <v>0</v>
      </c>
      <c r="C155" s="21">
        <f>25913</f>
        <v>25913</v>
      </c>
      <c r="D155" s="21">
        <f t="shared" si="7"/>
        <v>158141</v>
      </c>
      <c r="E155" s="21">
        <f t="shared" si="8"/>
        <v>154.4345703125</v>
      </c>
    </row>
    <row r="156">
      <c r="A156" s="21">
        <f>30012</f>
        <v>30012</v>
      </c>
      <c r="B156" s="21">
        <f t="shared" si="6"/>
        <v>0</v>
      </c>
      <c r="C156" s="21">
        <f>26074</f>
        <v>26074</v>
      </c>
      <c r="D156" s="21">
        <f t="shared" si="7"/>
        <v>158141</v>
      </c>
      <c r="E156" s="21">
        <f t="shared" si="8"/>
        <v>154.4345703125</v>
      </c>
    </row>
    <row r="157">
      <c r="A157" s="21">
        <f>30226</f>
        <v>30226</v>
      </c>
      <c r="B157" s="21">
        <f>16</f>
        <v>16</v>
      </c>
      <c r="C157" s="21">
        <f>26216</f>
        <v>26216</v>
      </c>
      <c r="D157" s="21">
        <f t="shared" si="7"/>
        <v>158141</v>
      </c>
      <c r="E157" s="21">
        <f t="shared" si="8"/>
        <v>154.4345703125</v>
      </c>
    </row>
    <row r="158">
      <c r="A158" s="21">
        <f>30408</f>
        <v>30408</v>
      </c>
      <c r="B158" s="21">
        <f>13</f>
        <v>13</v>
      </c>
      <c r="C158" s="21">
        <f>26376</f>
        <v>26376</v>
      </c>
      <c r="D158" s="21">
        <f t="shared" si="7"/>
        <v>158141</v>
      </c>
      <c r="E158" s="21">
        <f t="shared" si="8"/>
        <v>154.4345703125</v>
      </c>
    </row>
    <row r="159">
      <c r="A159" s="21">
        <f>30607</f>
        <v>30607</v>
      </c>
      <c r="B159" s="21">
        <f t="shared" ref="B159:B168" si="9">0</f>
        <v>0</v>
      </c>
      <c r="C159" s="21">
        <f>26531</f>
        <v>26531</v>
      </c>
      <c r="D159" s="21">
        <f t="shared" si="7"/>
        <v>158141</v>
      </c>
      <c r="E159" s="21">
        <f t="shared" si="8"/>
        <v>154.4345703125</v>
      </c>
    </row>
    <row r="160">
      <c r="A160" s="21">
        <f>30768</f>
        <v>30768</v>
      </c>
      <c r="B160" s="21">
        <f t="shared" si="9"/>
        <v>0</v>
      </c>
      <c r="C160" s="21">
        <f>26674</f>
        <v>26674</v>
      </c>
      <c r="D160" s="21">
        <f t="shared" si="7"/>
        <v>158141</v>
      </c>
      <c r="E160" s="21">
        <f t="shared" si="8"/>
        <v>154.4345703125</v>
      </c>
    </row>
    <row r="161">
      <c r="A161" s="21">
        <f>30935</f>
        <v>30935</v>
      </c>
      <c r="B161" s="21">
        <f t="shared" si="9"/>
        <v>0</v>
      </c>
      <c r="C161" s="21">
        <f>26825</f>
        <v>26825</v>
      </c>
      <c r="D161" s="21">
        <f t="shared" si="7"/>
        <v>158141</v>
      </c>
      <c r="E161" s="21">
        <f t="shared" si="8"/>
        <v>154.4345703125</v>
      </c>
    </row>
    <row r="162">
      <c r="A162" s="21">
        <f>31108</f>
        <v>31108</v>
      </c>
      <c r="B162" s="21">
        <f t="shared" si="9"/>
        <v>0</v>
      </c>
      <c r="C162" s="21">
        <f>27025</f>
        <v>27025</v>
      </c>
      <c r="D162" s="21">
        <f t="shared" si="7"/>
        <v>158141</v>
      </c>
      <c r="E162" s="21">
        <f t="shared" si="8"/>
        <v>154.4345703125</v>
      </c>
    </row>
    <row r="163">
      <c r="A163" s="21">
        <f>31288</f>
        <v>31288</v>
      </c>
      <c r="B163" s="21">
        <f t="shared" si="9"/>
        <v>0</v>
      </c>
      <c r="C163" s="21">
        <f>27174</f>
        <v>27174</v>
      </c>
      <c r="D163" s="21">
        <f>158189</f>
        <v>158189</v>
      </c>
      <c r="E163" s="21">
        <f>154.4814453125</f>
        <v>154.4814453125</v>
      </c>
    </row>
    <row r="164">
      <c r="A164" s="21">
        <f>31488</f>
        <v>31488</v>
      </c>
      <c r="B164" s="21">
        <f t="shared" si="9"/>
        <v>0</v>
      </c>
      <c r="C164" s="21">
        <f>27397</f>
        <v>27397</v>
      </c>
      <c r="D164" s="21">
        <f>158635</f>
        <v>158635</v>
      </c>
      <c r="E164" s="21">
        <f>154.9169921875</f>
        <v>154.9169921875</v>
      </c>
    </row>
    <row r="165">
      <c r="A165" s="21">
        <f>31693</f>
        <v>31693</v>
      </c>
      <c r="B165" s="21">
        <f t="shared" si="9"/>
        <v>0</v>
      </c>
      <c r="C165" s="21">
        <f>27561</f>
        <v>27561</v>
      </c>
      <c r="D165" s="21">
        <f>158681</f>
        <v>158681</v>
      </c>
      <c r="E165" s="21">
        <f>154.9619140625</f>
        <v>154.9619140625</v>
      </c>
    </row>
    <row r="166">
      <c r="A166" s="21">
        <f>31884</f>
        <v>31884</v>
      </c>
      <c r="B166" s="21">
        <f t="shared" si="9"/>
        <v>0</v>
      </c>
      <c r="C166" s="21">
        <f>27721</f>
        <v>27721</v>
      </c>
      <c r="D166" s="21">
        <f>158681</f>
        <v>158681</v>
      </c>
      <c r="E166" s="21">
        <f>154.9619140625</f>
        <v>154.9619140625</v>
      </c>
    </row>
    <row r="167">
      <c r="A167" s="21">
        <f>32050</f>
        <v>32050</v>
      </c>
      <c r="B167" s="21">
        <f t="shared" si="9"/>
        <v>0</v>
      </c>
      <c r="C167" s="21">
        <f>27869</f>
        <v>27869</v>
      </c>
      <c r="D167" s="21">
        <f>158681</f>
        <v>158681</v>
      </c>
      <c r="E167" s="21">
        <f>154.9619140625</f>
        <v>154.9619140625</v>
      </c>
    </row>
    <row r="168">
      <c r="A168" s="21">
        <f>32252</f>
        <v>32252</v>
      </c>
      <c r="B168" s="21">
        <f t="shared" si="9"/>
        <v>0</v>
      </c>
      <c r="C168" s="21">
        <f>28027</f>
        <v>28027</v>
      </c>
      <c r="D168" s="21">
        <f>158681</f>
        <v>158681</v>
      </c>
      <c r="E168" s="21">
        <f>154.9619140625</f>
        <v>154.9619140625</v>
      </c>
    </row>
    <row r="169">
      <c r="A169" s="21">
        <f>32459</f>
        <v>32459</v>
      </c>
      <c r="B169" s="21">
        <f>9</f>
        <v>9</v>
      </c>
      <c r="C169" s="21">
        <f>28192</f>
        <v>28192</v>
      </c>
      <c r="D169" s="21">
        <f>158681</f>
        <v>158681</v>
      </c>
      <c r="E169" s="21">
        <f>154.9619140625</f>
        <v>154.9619140625</v>
      </c>
    </row>
    <row r="170">
      <c r="A170" s="21">
        <f>32650</f>
        <v>32650</v>
      </c>
      <c r="B170" s="21">
        <f>20</f>
        <v>20</v>
      </c>
      <c r="C170" s="21">
        <f>28337</f>
        <v>28337</v>
      </c>
      <c r="D170" s="21">
        <f>158681</f>
        <v>158681</v>
      </c>
      <c r="E170" s="21">
        <f>154.9619140625</f>
        <v>154.9619140625</v>
      </c>
    </row>
    <row r="171">
      <c r="A171" s="21">
        <f>32833</f>
        <v>32833</v>
      </c>
      <c r="B171" s="21">
        <f>17</f>
        <v>17</v>
      </c>
      <c r="C171" s="21">
        <f>28502</f>
        <v>28502</v>
      </c>
      <c r="D171" s="21">
        <f>158617</f>
        <v>158617</v>
      </c>
      <c r="E171" s="21">
        <f>154.8994140625</f>
        <v>154.8994140625</v>
      </c>
    </row>
    <row r="172">
      <c r="A172" s="21">
        <f>33002</f>
        <v>33002</v>
      </c>
      <c r="B172" s="21">
        <f t="shared" ref="B172:B186" si="10">0</f>
        <v>0</v>
      </c>
      <c r="C172" s="21">
        <f>28647</f>
        <v>28647</v>
      </c>
      <c r="D172" s="21">
        <f>158233</f>
        <v>158233</v>
      </c>
      <c r="E172" s="21">
        <f>154.5244140625</f>
        <v>154.5244140625</v>
      </c>
    </row>
    <row r="173">
      <c r="A173" s="21">
        <f>33169</f>
        <v>33169</v>
      </c>
      <c r="B173" s="21">
        <f t="shared" si="10"/>
        <v>0</v>
      </c>
      <c r="C173" s="21">
        <f>28794</f>
        <v>28794</v>
      </c>
      <c r="D173" s="21">
        <f>158233</f>
        <v>158233</v>
      </c>
      <c r="E173" s="21">
        <f>154.5244140625</f>
        <v>154.5244140625</v>
      </c>
    </row>
    <row r="174">
      <c r="A174" s="21">
        <f>33339</f>
        <v>33339</v>
      </c>
      <c r="B174" s="21">
        <f t="shared" si="10"/>
        <v>0</v>
      </c>
      <c r="C174" s="21">
        <f>28958</f>
        <v>28958</v>
      </c>
      <c r="D174" s="21">
        <f>158234</f>
        <v>158234</v>
      </c>
      <c r="E174" s="21">
        <f>154.525390625</f>
        <v>154.525390625</v>
      </c>
    </row>
    <row r="175">
      <c r="A175" s="21">
        <f>33505</f>
        <v>33505</v>
      </c>
      <c r="B175" s="21">
        <f t="shared" si="10"/>
        <v>0</v>
      </c>
      <c r="C175" s="21">
        <f>29115</f>
        <v>29115</v>
      </c>
      <c r="D175" s="21">
        <f>158233</f>
        <v>158233</v>
      </c>
      <c r="E175" s="21">
        <f>154.5244140625</f>
        <v>154.5244140625</v>
      </c>
    </row>
    <row r="176">
      <c r="A176" s="21">
        <f>33689</f>
        <v>33689</v>
      </c>
      <c r="B176" s="21">
        <f t="shared" si="10"/>
        <v>0</v>
      </c>
      <c r="C176" s="21">
        <f>29289</f>
        <v>29289</v>
      </c>
      <c r="D176" s="21">
        <f>158233</f>
        <v>158233</v>
      </c>
      <c r="E176" s="21">
        <f>154.5244140625</f>
        <v>154.5244140625</v>
      </c>
    </row>
    <row r="177">
      <c r="A177" s="21">
        <f>33860</f>
        <v>33860</v>
      </c>
      <c r="B177" s="21">
        <f t="shared" si="10"/>
        <v>0</v>
      </c>
      <c r="C177" s="21">
        <f>29452</f>
        <v>29452</v>
      </c>
      <c r="D177" s="21">
        <f>158233</f>
        <v>158233</v>
      </c>
      <c r="E177" s="21">
        <f>154.5244140625</f>
        <v>154.5244140625</v>
      </c>
    </row>
    <row r="178">
      <c r="A178" s="21">
        <f>34031</f>
        <v>34031</v>
      </c>
      <c r="B178" s="21">
        <f t="shared" si="10"/>
        <v>0</v>
      </c>
      <c r="C178" s="21">
        <f>29619</f>
        <v>29619</v>
      </c>
      <c r="D178" s="21">
        <f>158233</f>
        <v>158233</v>
      </c>
      <c r="E178" s="21">
        <f>154.5244140625</f>
        <v>154.5244140625</v>
      </c>
    </row>
    <row r="179">
      <c r="A179" s="21">
        <f>34204</f>
        <v>34204</v>
      </c>
      <c r="B179" s="21">
        <f t="shared" si="10"/>
        <v>0</v>
      </c>
      <c r="C179" s="21">
        <f>29779</f>
        <v>29779</v>
      </c>
      <c r="D179" s="21">
        <f>158233</f>
        <v>158233</v>
      </c>
      <c r="E179" s="21">
        <f>154.5244140625</f>
        <v>154.5244140625</v>
      </c>
    </row>
    <row r="180">
      <c r="A180" s="21">
        <f>34386</f>
        <v>34386</v>
      </c>
      <c r="B180" s="21">
        <f t="shared" si="10"/>
        <v>0</v>
      </c>
      <c r="C180" s="21">
        <f>29952</f>
        <v>29952</v>
      </c>
      <c r="D180" s="21">
        <f>158233</f>
        <v>158233</v>
      </c>
      <c r="E180" s="21">
        <f>154.5244140625</f>
        <v>154.5244140625</v>
      </c>
    </row>
    <row r="181">
      <c r="A181" s="21">
        <f>34556</f>
        <v>34556</v>
      </c>
      <c r="B181" s="21">
        <f t="shared" si="10"/>
        <v>0</v>
      </c>
      <c r="C181" s="21">
        <f>30098</f>
        <v>30098</v>
      </c>
      <c r="D181" s="21">
        <f>158241</f>
        <v>158241</v>
      </c>
      <c r="E181" s="21">
        <f>154.5322265625</f>
        <v>154.5322265625</v>
      </c>
    </row>
    <row r="182">
      <c r="A182" s="21">
        <f>34737</f>
        <v>34737</v>
      </c>
      <c r="B182" s="21">
        <f t="shared" si="10"/>
        <v>0</v>
      </c>
      <c r="C182" s="21">
        <f>30247</f>
        <v>30247</v>
      </c>
      <c r="D182" s="21">
        <f>161924</f>
        <v>161924</v>
      </c>
      <c r="E182" s="21">
        <f>158.12890625</f>
        <v>158.12890625</v>
      </c>
    </row>
    <row r="183">
      <c r="A183" s="21">
        <f>34921</f>
        <v>34921</v>
      </c>
      <c r="B183" s="21">
        <f t="shared" si="10"/>
        <v>0</v>
      </c>
      <c r="C183" s="21">
        <f>30447</f>
        <v>30447</v>
      </c>
      <c r="D183" s="21">
        <f>161976</f>
        <v>161976</v>
      </c>
      <c r="E183" s="21">
        <f>158.1796875</f>
        <v>158.1796875</v>
      </c>
    </row>
    <row r="184">
      <c r="A184" s="21">
        <f>35091</f>
        <v>35091</v>
      </c>
      <c r="B184" s="21">
        <f t="shared" si="10"/>
        <v>0</v>
      </c>
      <c r="C184" s="21">
        <f>30598</f>
        <v>30598</v>
      </c>
      <c r="D184" s="21">
        <f>161883</f>
        <v>161883</v>
      </c>
      <c r="E184" s="21">
        <f>158.0888671875</f>
        <v>158.0888671875</v>
      </c>
    </row>
    <row r="185">
      <c r="A185" s="21">
        <f>35277</f>
        <v>35277</v>
      </c>
      <c r="B185" s="21">
        <f t="shared" si="10"/>
        <v>0</v>
      </c>
      <c r="C185" s="21">
        <f>30751</f>
        <v>30751</v>
      </c>
      <c r="D185" s="21">
        <f>161883</f>
        <v>161883</v>
      </c>
      <c r="E185" s="21">
        <f>158.0888671875</f>
        <v>158.0888671875</v>
      </c>
    </row>
    <row r="186">
      <c r="A186" s="21">
        <f>35465</f>
        <v>35465</v>
      </c>
      <c r="B186" s="21">
        <f t="shared" si="10"/>
        <v>0</v>
      </c>
      <c r="C186" s="21">
        <f>30917</f>
        <v>30917</v>
      </c>
      <c r="D186" s="21">
        <f>161883</f>
        <v>161883</v>
      </c>
      <c r="E186" s="21">
        <f>158.0888671875</f>
        <v>158.0888671875</v>
      </c>
    </row>
    <row r="187">
      <c r="C187" s="21">
        <f>31058</f>
        <v>31058</v>
      </c>
      <c r="D187" s="21">
        <f>161883</f>
        <v>161883</v>
      </c>
      <c r="E187" s="21">
        <f>158.0888671875</f>
        <v>158.0888671875</v>
      </c>
    </row>
    <row r="188">
      <c r="C188" s="21">
        <f>31220</f>
        <v>31220</v>
      </c>
      <c r="D188" s="21">
        <f>161503</f>
        <v>161503</v>
      </c>
      <c r="E188" s="21">
        <f>157.7177734375</f>
        <v>157.7177734375</v>
      </c>
    </row>
    <row r="189">
      <c r="C189" s="21">
        <f>31384</f>
        <v>31384</v>
      </c>
      <c r="D189" s="21">
        <f>158431</f>
        <v>158431</v>
      </c>
      <c r="E189" s="21">
        <f>154.7177734375</f>
        <v>154.7177734375</v>
      </c>
    </row>
    <row r="190">
      <c r="C190" s="21">
        <f>31533</f>
        <v>31533</v>
      </c>
      <c r="D190" s="21">
        <f>158431</f>
        <v>158431</v>
      </c>
      <c r="E190" s="21">
        <f>154.7177734375</f>
        <v>154.7177734375</v>
      </c>
    </row>
    <row r="191">
      <c r="C191" s="21">
        <f>31678</f>
        <v>31678</v>
      </c>
      <c r="D191" s="21">
        <f>158431</f>
        <v>158431</v>
      </c>
      <c r="E191" s="21">
        <f>154.7177734375</f>
        <v>154.7177734375</v>
      </c>
    </row>
    <row r="192">
      <c r="C192" s="21">
        <f>31844</f>
        <v>31844</v>
      </c>
      <c r="D192" s="21">
        <f>158431</f>
        <v>158431</v>
      </c>
      <c r="E192" s="21">
        <f>154.7177734375</f>
        <v>154.7177734375</v>
      </c>
    </row>
    <row r="193">
      <c r="C193" s="21">
        <f>31991</f>
        <v>31991</v>
      </c>
      <c r="D193" s="21">
        <f>158431</f>
        <v>158431</v>
      </c>
      <c r="E193" s="21">
        <f>154.7177734375</f>
        <v>154.7177734375</v>
      </c>
    </row>
    <row r="194">
      <c r="C194" s="21">
        <f>32150</f>
        <v>32150</v>
      </c>
      <c r="D194" s="21">
        <f>158431</f>
        <v>158431</v>
      </c>
      <c r="E194" s="21">
        <f>154.7177734375</f>
        <v>154.7177734375</v>
      </c>
    </row>
    <row r="195">
      <c r="C195" s="21">
        <f>32312</f>
        <v>32312</v>
      </c>
      <c r="D195" s="21">
        <f>158431</f>
        <v>158431</v>
      </c>
      <c r="E195" s="21">
        <f>154.7177734375</f>
        <v>154.7177734375</v>
      </c>
    </row>
    <row r="196">
      <c r="C196" s="21">
        <f>32451</f>
        <v>32451</v>
      </c>
      <c r="D196" s="21">
        <f>158435</f>
        <v>158435</v>
      </c>
      <c r="E196" s="21">
        <f>154.7216796875</f>
        <v>154.7216796875</v>
      </c>
    </row>
    <row r="197">
      <c r="C197" s="21">
        <f>32614</f>
        <v>32614</v>
      </c>
      <c r="D197" s="21">
        <f>161259</f>
        <v>161259</v>
      </c>
      <c r="E197" s="21">
        <f>157.4794921875</f>
        <v>157.4794921875</v>
      </c>
    </row>
    <row r="198">
      <c r="C198" s="21">
        <f>32761</f>
        <v>32761</v>
      </c>
      <c r="D198" s="21">
        <f>163895</f>
        <v>163895</v>
      </c>
      <c r="E198" s="21">
        <f>160.0537109375</f>
        <v>160.0537109375</v>
      </c>
    </row>
    <row r="199">
      <c r="C199" s="21">
        <f>32922</f>
        <v>32922</v>
      </c>
      <c r="D199" s="21">
        <f>163215</f>
        <v>163215</v>
      </c>
      <c r="E199" s="21">
        <f>159.3896484375</f>
        <v>159.3896484375</v>
      </c>
    </row>
    <row r="200">
      <c r="C200" s="21">
        <f>33089</f>
        <v>33089</v>
      </c>
      <c r="D200" s="21">
        <f>163215</f>
        <v>163215</v>
      </c>
      <c r="E200" s="21">
        <f>159.3896484375</f>
        <v>159.3896484375</v>
      </c>
    </row>
    <row r="201">
      <c r="C201" s="21">
        <f>33254</f>
        <v>33254</v>
      </c>
      <c r="D201" s="21">
        <f>163215</f>
        <v>163215</v>
      </c>
      <c r="E201" s="21">
        <f>159.3896484375</f>
        <v>159.3896484375</v>
      </c>
    </row>
    <row r="202">
      <c r="C202" s="21">
        <f>33398</f>
        <v>33398</v>
      </c>
      <c r="D202" s="21">
        <f>163215</f>
        <v>163215</v>
      </c>
      <c r="E202" s="21">
        <f>159.3896484375</f>
        <v>159.3896484375</v>
      </c>
    </row>
    <row r="203">
      <c r="C203" s="21">
        <f>33561</f>
        <v>33561</v>
      </c>
      <c r="D203" s="21">
        <f>163215</f>
        <v>163215</v>
      </c>
      <c r="E203" s="21">
        <f>159.3896484375</f>
        <v>159.3896484375</v>
      </c>
    </row>
    <row r="204">
      <c r="C204" s="21">
        <f>33736</f>
        <v>33736</v>
      </c>
      <c r="D204" s="21">
        <f>162199</f>
        <v>162199</v>
      </c>
      <c r="E204" s="21">
        <f>158.3974609375</f>
        <v>158.3974609375</v>
      </c>
    </row>
    <row r="205">
      <c r="C205" s="21">
        <f>33914</f>
        <v>33914</v>
      </c>
      <c r="D205" s="21">
        <f>158839</f>
        <v>158839</v>
      </c>
      <c r="E205" s="21">
        <f>155.1162109375</f>
        <v>155.1162109375</v>
      </c>
    </row>
    <row r="206">
      <c r="C206" s="21">
        <f>34059</f>
        <v>34059</v>
      </c>
      <c r="D206" s="21">
        <f>158360</f>
        <v>158360</v>
      </c>
      <c r="E206" s="21">
        <f>154.6484375</f>
        <v>154.6484375</v>
      </c>
    </row>
    <row r="207">
      <c r="C207" s="21">
        <f>34228</f>
        <v>34228</v>
      </c>
      <c r="D207" s="21">
        <f>158360</f>
        <v>158360</v>
      </c>
      <c r="E207" s="21">
        <f>154.6484375</f>
        <v>154.6484375</v>
      </c>
    </row>
    <row r="208">
      <c r="C208" s="21">
        <f>34365</f>
        <v>34365</v>
      </c>
      <c r="D208" s="21">
        <f>158359</f>
        <v>158359</v>
      </c>
      <c r="E208" s="21">
        <f>154.6474609375</f>
        <v>154.6474609375</v>
      </c>
    </row>
    <row r="209">
      <c r="C209" s="21">
        <f>34525</f>
        <v>34525</v>
      </c>
      <c r="D209" s="21">
        <f>158359</f>
        <v>158359</v>
      </c>
      <c r="E209" s="21">
        <f>154.6474609375</f>
        <v>154.6474609375</v>
      </c>
    </row>
    <row r="210">
      <c r="C210" s="21">
        <f>34670</f>
        <v>34670</v>
      </c>
      <c r="D210" s="21">
        <f>158359</f>
        <v>158359</v>
      </c>
      <c r="E210" s="21">
        <f>154.6474609375</f>
        <v>154.6474609375</v>
      </c>
    </row>
    <row r="211">
      <c r="C211" s="21">
        <f>34830</f>
        <v>34830</v>
      </c>
      <c r="D211" s="21">
        <f>158359</f>
        <v>158359</v>
      </c>
      <c r="E211" s="21">
        <f>154.6474609375</f>
        <v>154.6474609375</v>
      </c>
    </row>
    <row r="212">
      <c r="C212" s="21">
        <f>34994</f>
        <v>34994</v>
      </c>
      <c r="D212" s="21">
        <f>158359</f>
        <v>158359</v>
      </c>
      <c r="E212" s="21">
        <f>154.6474609375</f>
        <v>154.6474609375</v>
      </c>
    </row>
    <row r="213">
      <c r="C213" s="21">
        <f>35168</f>
        <v>35168</v>
      </c>
      <c r="D213" s="21">
        <f>158359</f>
        <v>158359</v>
      </c>
      <c r="E213" s="21">
        <f>154.6474609375</f>
        <v>154.6474609375</v>
      </c>
    </row>
    <row r="214">
      <c r="C214" s="21">
        <f>35329</f>
        <v>35329</v>
      </c>
      <c r="D214" s="21">
        <f>158359</f>
        <v>158359</v>
      </c>
      <c r="E214" s="21">
        <f>154.6474609375</f>
        <v>154.6474609375</v>
      </c>
    </row>
    <row r="215">
      <c r="C215" s="21">
        <f>35491</f>
        <v>35491</v>
      </c>
      <c r="D215" s="21">
        <f>158360</f>
        <v>158360</v>
      </c>
      <c r="E215" s="21">
        <f>154.6484375</f>
        <v>154.6484375</v>
      </c>
    </row>
    <row r="216">
      <c r="C216" s="21">
        <f>35690</f>
        <v>35690</v>
      </c>
      <c r="D216" s="21">
        <f>158359</f>
        <v>158359</v>
      </c>
      <c r="E216" s="21">
        <f>154.6474609375</f>
        <v>154.6474609375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2015-11-23T19:55:54Z</dcterms:modified>
  <cp:lastPrinted>2016-01-08T15:46:43Z</cp:lastPrinted>
</cp:coreProperties>
</file>