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0" yWindow="0" windowWidth="23040" windowHeight="9384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<sst xmlns="http://schemas.openxmlformats.org/spreadsheetml/2006/main" count="8" uniqueCount="8">
  <si>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</si>
  <si>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</si>
  <si>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</si>
  <si>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</si>
  <si>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AVERAGE: 181(191x)</t>
  </si>
  <si>
    <t>AVERAGE: 162(213x)</t>
  </si>
  <si>
    <t>begin</t>
  </si>
  <si>
    <t>max</t>
  </si>
  <si>
    <t>end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</si>
</sst>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Sheet1!$A$2:$A$192</c:f>
              <c:numCache/>
            </c:numRef>
          </c:cat>
          <c:val>
            <c:numRef>
              <c:f>Sheet1!$B$2:$B$192</c:f>
              <c:numCache/>
            </c:numRef>
          </c:val>
          <c:smooth val="0"/>
        </c:ser>
        <c:marker val="1"/>
        <c:axId val="33533830"/>
        <c:axId val="1702143276"/>
      </c:lineChart>
      <c:catAx>
        <c:axId val="3353383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702143276"/>
        <c:crosses val="autoZero"/>
        <c:auto val="1"/>
        <c:lblOffset val="100"/>
        <c:tickLblSkip val="1"/>
        <c:tickMarkSkip val="1"/>
        <c:noMultiLvlLbl val="0"/>
      </c:catAx>
      <c:valAx>
        <c:axId val="170214327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3353383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Sheet1!$C$2:$C$214</c:f>
              <c:numCache/>
            </c:numRef>
          </c:cat>
          <c:val>
            <c:numRef>
              <c:f>Sheet1!$E$2:$E$214</c:f>
              <c:numCache/>
            </c:numRef>
          </c:val>
          <c:smooth val="0"/>
        </c:ser>
        <c:marker val="1"/>
        <c:axId val="1813666644"/>
        <c:axId val="477533894"/>
      </c:lineChart>
      <c:catAx>
        <c:axId val="181366664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477533894"/>
        <c:crosses val="autoZero"/>
        <c:auto val="1"/>
        <c:lblOffset val="100"/>
        <c:tickLblSkip val="1"/>
        <c:tickMarkSkip val="1"/>
        <c:noMultiLvlLbl val="0"/>
      </c:catAx>
      <c:valAx>
        <c:axId val="47753389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81366664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215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2044</f>
        <v>2044</v>
      </c>
      <c r="B2" s="21">
        <f>8</f>
        <v>8</v>
      </c>
      <c r="C2" s="21">
        <f>2067</f>
        <v>2067</v>
      </c>
      <c r="D2" s="21">
        <f>5075</f>
        <v>5075</v>
      </c>
      <c r="E2" s="21">
        <f>4.9560546875</f>
        <v>4.9560546875</v>
      </c>
      <c r="G2" s="21">
        <f>181</f>
        <v>181</v>
      </c>
    </row>
    <row r="3">
      <c r="A3" s="21">
        <f>2263</f>
        <v>2263</v>
      </c>
      <c r="B3" s="21">
        <f>18</f>
        <v>18</v>
      </c>
      <c r="C3" s="21">
        <f>2194</f>
        <v>2194</v>
      </c>
      <c r="D3" s="21">
        <f>11024</f>
        <v>11024</v>
      </c>
      <c r="E3" s="21">
        <f>10.765625</f>
        <v>10.765625</v>
      </c>
    </row>
    <row r="4">
      <c r="A4" s="21">
        <f>2470</f>
        <v>2470</v>
      </c>
      <c r="B4" s="21">
        <f>25</f>
        <v>25</v>
      </c>
      <c r="C4" s="21">
        <f>2461</f>
        <v>2461</v>
      </c>
      <c r="D4" s="21">
        <f>52988</f>
        <v>52988</v>
      </c>
      <c r="E4" s="21">
        <f>51.74609375</f>
        <v>51.74609375</v>
      </c>
      <c r="G4" s="21" t="s">
        <v>5</v>
      </c>
    </row>
    <row r="5">
      <c r="A5" s="21">
        <f>2637</f>
        <v>2637</v>
      </c>
      <c r="B5" s="21">
        <f>20</f>
        <v>20</v>
      </c>
      <c r="C5" s="21">
        <f>2608</f>
        <v>2608</v>
      </c>
      <c r="D5" s="21">
        <f>69952</f>
        <v>69952</v>
      </c>
      <c r="E5" s="21">
        <f>68.3125</f>
        <v>68.3125</v>
      </c>
      <c r="G5" s="21">
        <f>162</f>
        <v>162</v>
      </c>
    </row>
    <row r="6">
      <c r="A6" s="21">
        <f>2826</f>
        <v>2826</v>
      </c>
      <c r="B6" s="21">
        <f>32</f>
        <v>32</v>
      </c>
      <c r="C6" s="21">
        <f>2731</f>
        <v>2731</v>
      </c>
      <c r="D6" s="21">
        <f>71260</f>
        <v>71260</v>
      </c>
      <c r="E6" s="21">
        <f>69.58984375</f>
        <v>69.58984375</v>
      </c>
    </row>
    <row r="7">
      <c r="A7" s="21">
        <f>3022</f>
        <v>3022</v>
      </c>
      <c r="B7" s="21">
        <f>28</f>
        <v>28</v>
      </c>
      <c r="C7" s="21">
        <f>2857</f>
        <v>2857</v>
      </c>
      <c r="D7" s="21">
        <f>72552</f>
        <v>72552</v>
      </c>
      <c r="E7" s="21">
        <f>70.8515625</f>
        <v>70.8515625</v>
      </c>
    </row>
    <row r="8">
      <c r="A8" s="21">
        <f>3180</f>
        <v>3180</v>
      </c>
      <c r="B8" s="21">
        <f>20</f>
        <v>20</v>
      </c>
      <c r="C8" s="21">
        <f>2990</f>
        <v>2990</v>
      </c>
      <c r="D8" s="21">
        <f>73584</f>
        <v>73584</v>
      </c>
      <c r="E8" s="21">
        <f>71.859375</f>
        <v>71.859375</v>
      </c>
    </row>
    <row r="9">
      <c r="A9" s="21">
        <f>3363</f>
        <v>3363</v>
      </c>
      <c r="B9" s="21">
        <f>21</f>
        <v>21</v>
      </c>
      <c r="C9" s="21">
        <f>3124</f>
        <v>3124</v>
      </c>
      <c r="D9" s="21">
        <f>75373</f>
        <v>75373</v>
      </c>
      <c r="E9" s="21">
        <f>73.6064453125</f>
        <v>73.6064453125</v>
      </c>
    </row>
    <row r="10">
      <c r="A10" s="21">
        <f>3532</f>
        <v>3532</v>
      </c>
      <c r="B10" s="21">
        <f>0</f>
        <v>0</v>
      </c>
      <c r="C10" s="21">
        <f>3257</f>
        <v>3257</v>
      </c>
      <c r="D10" s="21">
        <f>76876</f>
        <v>76876</v>
      </c>
      <c r="E10" s="21">
        <f>75.07421875</f>
        <v>75.07421875</v>
      </c>
    </row>
    <row r="11">
      <c r="A11" s="21">
        <f>3711</f>
        <v>3711</v>
      </c>
      <c r="B11" s="21">
        <f>0</f>
        <v>0</v>
      </c>
      <c r="C11" s="21">
        <f>3439</f>
        <v>3439</v>
      </c>
      <c r="D11" s="21">
        <f>111195</f>
        <v>111195</v>
      </c>
      <c r="E11" s="21">
        <f>108.5888671875</f>
        <v>108.5888671875</v>
      </c>
    </row>
    <row r="12">
      <c r="A12" s="21">
        <f>3894</f>
        <v>3894</v>
      </c>
      <c r="B12" s="21">
        <f>0</f>
        <v>0</v>
      </c>
      <c r="C12" s="21">
        <f>3571</f>
        <v>3571</v>
      </c>
      <c r="D12" s="21">
        <f>122970</f>
        <v>122970</v>
      </c>
      <c r="E12" s="21">
        <f>120.087890625</f>
        <v>120.087890625</v>
      </c>
      <c r="H12" s="21" t="s">
        <v>6</v>
      </c>
      <c r="I12" s="21" t="s">
        <v>7</v>
      </c>
      <c r="J12" s="21" t="s">
        <v>8</v>
      </c>
    </row>
    <row r="13">
      <c r="A13" s="21">
        <f>4082</f>
        <v>4082</v>
      </c>
      <c r="B13" s="21">
        <f>0</f>
        <v>0</v>
      </c>
      <c r="C13" s="21">
        <f>3732</f>
        <v>3732</v>
      </c>
      <c r="D13" s="21">
        <f>122998</f>
        <v>122998</v>
      </c>
      <c r="E13" s="21">
        <f>120.115234375</f>
        <v>120.115234375</v>
      </c>
      <c r="H13" s="21">
        <v>120</v>
      </c>
      <c r="I13" s="21">
        <f>MAX(E2:E864)</f>
        <v>161.724609375</v>
      </c>
      <c r="J13" s="21">
        <v>152</v>
      </c>
    </row>
    <row r="14">
      <c r="A14" s="21">
        <f>4251</f>
        <v>4251</v>
      </c>
      <c r="B14" s="21">
        <f>0</f>
        <v>0</v>
      </c>
      <c r="C14" s="21">
        <f>3886</f>
        <v>3886</v>
      </c>
      <c r="D14" s="21">
        <f>122998</f>
        <v>122998</v>
      </c>
      <c r="E14" s="21">
        <f>120.115234375</f>
        <v>120.115234375</v>
      </c>
    </row>
    <row r="15">
      <c r="A15" s="21">
        <f>4439</f>
        <v>4439</v>
      </c>
      <c r="B15" s="21">
        <f>0</f>
        <v>0</v>
      </c>
      <c r="C15" s="21">
        <f>4019</f>
        <v>4019</v>
      </c>
      <c r="D15" s="21">
        <f>122998</f>
        <v>122998</v>
      </c>
      <c r="E15" s="21">
        <f>120.115234375</f>
        <v>120.115234375</v>
      </c>
    </row>
    <row r="16">
      <c r="A16" s="21">
        <f>4636</f>
        <v>4636</v>
      </c>
      <c r="B16" s="21">
        <f>11</f>
        <v>11</v>
      </c>
      <c r="C16" s="21">
        <f>4177</f>
        <v>4177</v>
      </c>
      <c r="D16" s="21">
        <f>122998</f>
        <v>122998</v>
      </c>
      <c r="E16" s="21">
        <f>120.115234375</f>
        <v>120.115234375</v>
      </c>
    </row>
    <row r="17">
      <c r="A17" s="21">
        <f>4805</f>
        <v>4805</v>
      </c>
      <c r="B17" s="21">
        <f>7</f>
        <v>7</v>
      </c>
      <c r="C17" s="21">
        <f>4315</f>
        <v>4315</v>
      </c>
      <c r="D17" s="21">
        <f>123002</f>
        <v>123002</v>
      </c>
      <c r="E17" s="21">
        <f>120.119140625</f>
        <v>120.119140625</v>
      </c>
    </row>
    <row r="18">
      <c r="A18" s="21">
        <f>4985</f>
        <v>4985</v>
      </c>
      <c r="B18" s="21">
        <f>0</f>
        <v>0</v>
      </c>
      <c r="C18" s="21">
        <f>4475</f>
        <v>4475</v>
      </c>
      <c r="D18" s="21">
        <f>123006</f>
        <v>123006</v>
      </c>
      <c r="E18" s="21">
        <f>120.123046875</f>
        <v>120.123046875</v>
      </c>
    </row>
    <row r="19">
      <c r="A19" s="21">
        <f>5200</f>
        <v>5200</v>
      </c>
      <c r="B19" s="21">
        <f>0</f>
        <v>0</v>
      </c>
      <c r="C19" s="21">
        <f>4641</f>
        <v>4641</v>
      </c>
      <c r="D19" s="21">
        <f>119565</f>
        <v>119565</v>
      </c>
      <c r="E19" s="21">
        <f>116.7626953125</f>
        <v>116.7626953125</v>
      </c>
    </row>
    <row r="20">
      <c r="A20" s="21">
        <f>5429</f>
        <v>5429</v>
      </c>
      <c r="B20" s="21">
        <f>0</f>
        <v>0</v>
      </c>
      <c r="C20" s="21">
        <f>4791</f>
        <v>4791</v>
      </c>
      <c r="D20" s="21">
        <f>119852</f>
        <v>119852</v>
      </c>
      <c r="E20" s="21">
        <f>117.04296875</f>
        <v>117.04296875</v>
      </c>
    </row>
    <row r="21">
      <c r="A21" s="21">
        <f>5663</f>
        <v>5663</v>
      </c>
      <c r="B21" s="21">
        <f>11</f>
        <v>11</v>
      </c>
      <c r="C21" s="21">
        <f>4935</f>
        <v>4935</v>
      </c>
      <c r="D21" s="21">
        <f>119936</f>
        <v>119936</v>
      </c>
      <c r="E21" s="21">
        <f>117.125</f>
        <v>117.125</v>
      </c>
    </row>
    <row r="22">
      <c r="A22" s="21">
        <f>5846</f>
        <v>5846</v>
      </c>
      <c r="B22" s="21">
        <f>0</f>
        <v>0</v>
      </c>
      <c r="C22" s="21">
        <f>5135</f>
        <v>5135</v>
      </c>
      <c r="D22" s="21">
        <f>119936</f>
        <v>119936</v>
      </c>
      <c r="E22" s="21">
        <f>117.125</f>
        <v>117.125</v>
      </c>
    </row>
    <row r="23">
      <c r="A23" s="21">
        <f>6033</f>
        <v>6033</v>
      </c>
      <c r="B23" s="21">
        <f>47</f>
        <v>47</v>
      </c>
      <c r="C23" s="21">
        <f>5340</f>
        <v>5340</v>
      </c>
      <c r="D23" s="21">
        <f>119936</f>
        <v>119936</v>
      </c>
      <c r="E23" s="21">
        <f>117.125</f>
        <v>117.125</v>
      </c>
    </row>
    <row r="24">
      <c r="A24" s="21">
        <f>6215</f>
        <v>6215</v>
      </c>
      <c r="B24" s="21">
        <f>21</f>
        <v>21</v>
      </c>
      <c r="C24" s="21">
        <f>5510</f>
        <v>5510</v>
      </c>
      <c r="D24" s="21">
        <f>119936</f>
        <v>119936</v>
      </c>
      <c r="E24" s="21">
        <f>117.125</f>
        <v>117.125</v>
      </c>
    </row>
    <row r="25">
      <c r="A25" s="21">
        <f>6412</f>
        <v>6412</v>
      </c>
      <c r="B25" s="21">
        <f>50</f>
        <v>50</v>
      </c>
      <c r="C25" s="21">
        <f>5672</f>
        <v>5672</v>
      </c>
      <c r="D25" s="21">
        <f>120032</f>
        <v>120032</v>
      </c>
      <c r="E25" s="21">
        <f>117.21875</f>
        <v>117.21875</v>
      </c>
    </row>
    <row r="26">
      <c r="A26" s="21">
        <f>6619</f>
        <v>6619</v>
      </c>
      <c r="B26" s="21">
        <f>12</f>
        <v>12</v>
      </c>
      <c r="C26" s="21">
        <f>5800</f>
        <v>5800</v>
      </c>
      <c r="D26" s="21">
        <f>120332</f>
        <v>120332</v>
      </c>
      <c r="E26" s="21">
        <f>117.51171875</f>
        <v>117.51171875</v>
      </c>
    </row>
    <row r="27">
      <c r="A27" s="21">
        <f>6775</f>
        <v>6775</v>
      </c>
      <c r="B27" s="21">
        <f>0</f>
        <v>0</v>
      </c>
      <c r="C27" s="21">
        <f>6015</f>
        <v>6015</v>
      </c>
      <c r="D27" s="21">
        <f>120446</f>
        <v>120446</v>
      </c>
      <c r="E27" s="21">
        <f>117.623046875</f>
        <v>117.623046875</v>
      </c>
    </row>
    <row r="28">
      <c r="A28" s="21">
        <f>6940</f>
        <v>6940</v>
      </c>
      <c r="B28" s="21">
        <f>0</f>
        <v>0</v>
      </c>
      <c r="C28" s="21">
        <f>6150</f>
        <v>6150</v>
      </c>
      <c r="D28" s="21">
        <f>135114</f>
        <v>135114</v>
      </c>
      <c r="E28" s="21">
        <f>131.947265625</f>
        <v>131.947265625</v>
      </c>
    </row>
    <row r="29">
      <c r="A29" s="21">
        <f>7136</f>
        <v>7136</v>
      </c>
      <c r="B29" s="21">
        <f>0</f>
        <v>0</v>
      </c>
      <c r="C29" s="21">
        <f>6333</f>
        <v>6333</v>
      </c>
      <c r="D29" s="21">
        <f>135742</f>
        <v>135742</v>
      </c>
      <c r="E29" s="21">
        <f>132.560546875</f>
        <v>132.560546875</v>
      </c>
    </row>
    <row r="30">
      <c r="A30" s="21">
        <f>7302</f>
        <v>7302</v>
      </c>
      <c r="B30" s="21">
        <f>0</f>
        <v>0</v>
      </c>
      <c r="C30" s="21">
        <f>6555</f>
        <v>6555</v>
      </c>
      <c r="D30" s="21">
        <f>136767</f>
        <v>136767</v>
      </c>
      <c r="E30" s="21">
        <f>133.5615234375</f>
        <v>133.5615234375</v>
      </c>
    </row>
    <row r="31">
      <c r="A31" s="21">
        <f>7475</f>
        <v>7475</v>
      </c>
      <c r="B31" s="21">
        <f>12</f>
        <v>12</v>
      </c>
      <c r="C31" s="21">
        <f>6700</f>
        <v>6700</v>
      </c>
      <c r="D31" s="21">
        <f>165598</f>
        <v>165598</v>
      </c>
      <c r="E31" s="21">
        <f>161.716796875</f>
        <v>161.716796875</v>
      </c>
    </row>
    <row r="32">
      <c r="A32" s="21">
        <f>7677</f>
        <v>7677</v>
      </c>
      <c r="B32" s="21">
        <f>5</f>
        <v>5</v>
      </c>
      <c r="C32" s="21">
        <f>6880</f>
        <v>6880</v>
      </c>
      <c r="D32" s="21">
        <f>165606</f>
        <v>165606</v>
      </c>
      <c r="E32" s="21">
        <f>161.724609375</f>
        <v>161.724609375</v>
      </c>
    </row>
    <row r="33">
      <c r="A33" s="21">
        <f>7855</f>
        <v>7855</v>
      </c>
      <c r="B33" s="21">
        <f>0</f>
        <v>0</v>
      </c>
      <c r="C33" s="21">
        <f>7046</f>
        <v>7046</v>
      </c>
      <c r="D33" s="21">
        <f>165606</f>
        <v>165606</v>
      </c>
      <c r="E33" s="21">
        <f>161.724609375</f>
        <v>161.724609375</v>
      </c>
    </row>
    <row r="34">
      <c r="A34" s="21">
        <f>8036</f>
        <v>8036</v>
      </c>
      <c r="B34" s="21">
        <f>0</f>
        <v>0</v>
      </c>
      <c r="C34" s="21">
        <f>7197</f>
        <v>7197</v>
      </c>
      <c r="D34" s="21">
        <f>165606</f>
        <v>165606</v>
      </c>
      <c r="E34" s="21">
        <f>161.724609375</f>
        <v>161.724609375</v>
      </c>
    </row>
    <row r="35">
      <c r="A35" s="21">
        <f>8218</f>
        <v>8218</v>
      </c>
      <c r="B35" s="21">
        <f>0</f>
        <v>0</v>
      </c>
      <c r="C35" s="21">
        <f>7363</f>
        <v>7363</v>
      </c>
      <c r="D35" s="21">
        <f>165606</f>
        <v>165606</v>
      </c>
      <c r="E35" s="21">
        <f>161.724609375</f>
        <v>161.724609375</v>
      </c>
    </row>
    <row r="36">
      <c r="A36" s="21">
        <f>8387</f>
        <v>8387</v>
      </c>
      <c r="B36" s="21">
        <f>0</f>
        <v>0</v>
      </c>
      <c r="C36" s="21">
        <f>7533</f>
        <v>7533</v>
      </c>
      <c r="D36" s="21">
        <f>165538</f>
        <v>165538</v>
      </c>
      <c r="E36" s="21">
        <f>161.658203125</f>
        <v>161.658203125</v>
      </c>
    </row>
    <row r="37">
      <c r="A37" s="21">
        <f>8573</f>
        <v>8573</v>
      </c>
      <c r="B37" s="21">
        <f>8</f>
        <v>8</v>
      </c>
      <c r="C37" s="21">
        <f>7674</f>
        <v>7674</v>
      </c>
      <c r="D37" s="21">
        <f>153324</f>
        <v>153324</v>
      </c>
      <c r="E37" s="21">
        <f>149.73046875</f>
        <v>149.73046875</v>
      </c>
    </row>
    <row r="38">
      <c r="A38" s="21">
        <f>8770</f>
        <v>8770</v>
      </c>
      <c r="B38" s="21">
        <f>29</f>
        <v>29</v>
      </c>
      <c r="C38" s="21">
        <f>7814</f>
        <v>7814</v>
      </c>
      <c r="D38" s="21">
        <f>152148</f>
        <v>152148</v>
      </c>
      <c r="E38" s="21">
        <f>148.58203125</f>
        <v>148.58203125</v>
      </c>
    </row>
    <row r="39">
      <c r="A39" s="21">
        <f>8962</f>
        <v>8962</v>
      </c>
      <c r="B39" s="21">
        <f>17</f>
        <v>17</v>
      </c>
      <c r="C39" s="21">
        <f>7975</f>
        <v>7975</v>
      </c>
      <c r="D39" s="21">
        <f>152188</f>
        <v>152188</v>
      </c>
      <c r="E39" s="21">
        <f>148.62109375</f>
        <v>148.62109375</v>
      </c>
    </row>
    <row r="40">
      <c r="A40" s="21">
        <f>9152</f>
        <v>9152</v>
      </c>
      <c r="B40" s="21">
        <f t="shared" ref="B40:B55" si="0">0</f>
        <v>0</v>
      </c>
      <c r="C40" s="21">
        <f>8159</f>
        <v>8159</v>
      </c>
      <c r="D40" s="21">
        <f>152188</f>
        <v>152188</v>
      </c>
      <c r="E40" s="21">
        <f>148.62109375</f>
        <v>148.62109375</v>
      </c>
    </row>
    <row r="41">
      <c r="A41" s="21">
        <f>9327</f>
        <v>9327</v>
      </c>
      <c r="B41" s="21">
        <f t="shared" si="0"/>
        <v>0</v>
      </c>
      <c r="C41" s="21">
        <f>8321</f>
        <v>8321</v>
      </c>
      <c r="D41" s="21">
        <f>152188</f>
        <v>152188</v>
      </c>
      <c r="E41" s="21">
        <f>148.62109375</f>
        <v>148.62109375</v>
      </c>
    </row>
    <row r="42">
      <c r="A42" s="21">
        <f>9494</f>
        <v>9494</v>
      </c>
      <c r="B42" s="21">
        <f t="shared" si="0"/>
        <v>0</v>
      </c>
      <c r="C42" s="21">
        <f>8501</f>
        <v>8501</v>
      </c>
      <c r="D42" s="21">
        <f>152188</f>
        <v>152188</v>
      </c>
      <c r="E42" s="21">
        <f>148.62109375</f>
        <v>148.62109375</v>
      </c>
    </row>
    <row r="43">
      <c r="A43" s="21">
        <f>9660</f>
        <v>9660</v>
      </c>
      <c r="B43" s="21">
        <f t="shared" si="0"/>
        <v>0</v>
      </c>
      <c r="C43" s="21">
        <f>8653</f>
        <v>8653</v>
      </c>
      <c r="D43" s="21">
        <f>152220</f>
        <v>152220</v>
      </c>
      <c r="E43" s="21">
        <f>148.65234375</f>
        <v>148.65234375</v>
      </c>
    </row>
    <row r="44">
      <c r="A44" s="21">
        <f>9837</f>
        <v>9837</v>
      </c>
      <c r="B44" s="21">
        <f t="shared" si="0"/>
        <v>0</v>
      </c>
      <c r="C44" s="21">
        <f>8827</f>
        <v>8827</v>
      </c>
      <c r="D44" s="21">
        <f>154090</f>
        <v>154090</v>
      </c>
      <c r="E44" s="21">
        <f>150.478515625</f>
        <v>150.478515625</v>
      </c>
    </row>
    <row r="45">
      <c r="A45" s="21">
        <f>10021</f>
        <v>10021</v>
      </c>
      <c r="B45" s="21">
        <f t="shared" si="0"/>
        <v>0</v>
      </c>
      <c r="C45" s="21">
        <f>8994</f>
        <v>8994</v>
      </c>
      <c r="D45" s="21">
        <f>154374</f>
        <v>154374</v>
      </c>
      <c r="E45" s="21">
        <f>150.755859375</f>
        <v>150.755859375</v>
      </c>
    </row>
    <row r="46">
      <c r="A46" s="21">
        <f>10228</f>
        <v>10228</v>
      </c>
      <c r="B46" s="21">
        <f t="shared" si="0"/>
        <v>0</v>
      </c>
      <c r="C46" s="21">
        <f>9135</f>
        <v>9135</v>
      </c>
      <c r="D46" s="21">
        <f>154476</f>
        <v>154476</v>
      </c>
      <c r="E46" s="21">
        <f>150.85546875</f>
        <v>150.85546875</v>
      </c>
    </row>
    <row r="47">
      <c r="A47" s="21">
        <f>10411</f>
        <v>10411</v>
      </c>
      <c r="B47" s="21">
        <f t="shared" si="0"/>
        <v>0</v>
      </c>
      <c r="C47" s="21">
        <f>9291</f>
        <v>9291</v>
      </c>
      <c r="D47" s="21">
        <f>154476</f>
        <v>154476</v>
      </c>
      <c r="E47" s="21">
        <f>150.85546875</f>
        <v>150.85546875</v>
      </c>
    </row>
    <row r="48">
      <c r="A48" s="21">
        <f>10600</f>
        <v>10600</v>
      </c>
      <c r="B48" s="21">
        <f t="shared" si="0"/>
        <v>0</v>
      </c>
      <c r="C48" s="21">
        <f>9449</f>
        <v>9449</v>
      </c>
      <c r="D48" s="21">
        <f>154476</f>
        <v>154476</v>
      </c>
      <c r="E48" s="21">
        <f>150.85546875</f>
        <v>150.85546875</v>
      </c>
    </row>
    <row r="49">
      <c r="A49" s="21">
        <f>10787</f>
        <v>10787</v>
      </c>
      <c r="B49" s="21">
        <f t="shared" si="0"/>
        <v>0</v>
      </c>
      <c r="C49" s="21">
        <f>9614</f>
        <v>9614</v>
      </c>
      <c r="D49" s="21">
        <f>154476</f>
        <v>154476</v>
      </c>
      <c r="E49" s="21">
        <f>150.85546875</f>
        <v>150.85546875</v>
      </c>
    </row>
    <row r="50">
      <c r="A50" s="21">
        <f>10956</f>
        <v>10956</v>
      </c>
      <c r="B50" s="21">
        <f t="shared" si="0"/>
        <v>0</v>
      </c>
      <c r="C50" s="21">
        <f>9777</f>
        <v>9777</v>
      </c>
      <c r="D50" s="21">
        <f>154072</f>
        <v>154072</v>
      </c>
      <c r="E50" s="21">
        <f>150.4609375</f>
        <v>150.4609375</v>
      </c>
    </row>
    <row r="51">
      <c r="A51" s="21">
        <f>11126</f>
        <v>11126</v>
      </c>
      <c r="B51" s="21">
        <f t="shared" si="0"/>
        <v>0</v>
      </c>
      <c r="C51" s="21">
        <f>9941</f>
        <v>9941</v>
      </c>
      <c r="D51" s="21">
        <f t="shared" ref="D51:D63" si="1">153052</f>
        <v>153052</v>
      </c>
      <c r="E51" s="21">
        <f t="shared" ref="E51:E63" si="2">149.46484375</f>
        <v>149.46484375</v>
      </c>
    </row>
    <row r="52">
      <c r="A52" s="21">
        <f>11316</f>
        <v>11316</v>
      </c>
      <c r="B52" s="21">
        <f t="shared" si="0"/>
        <v>0</v>
      </c>
      <c r="C52" s="21">
        <f>10102</f>
        <v>10102</v>
      </c>
      <c r="D52" s="21">
        <f t="shared" si="1"/>
        <v>153052</v>
      </c>
      <c r="E52" s="21">
        <f t="shared" si="2"/>
        <v>149.46484375</v>
      </c>
    </row>
    <row r="53">
      <c r="A53" s="21">
        <f>11488</f>
        <v>11488</v>
      </c>
      <c r="B53" s="21">
        <f t="shared" si="0"/>
        <v>0</v>
      </c>
      <c r="C53" s="21">
        <f>10249</f>
        <v>10249</v>
      </c>
      <c r="D53" s="21">
        <f t="shared" si="1"/>
        <v>153052</v>
      </c>
      <c r="E53" s="21">
        <f t="shared" si="2"/>
        <v>149.46484375</v>
      </c>
    </row>
    <row r="54">
      <c r="A54" s="21">
        <f>11663</f>
        <v>11663</v>
      </c>
      <c r="B54" s="21">
        <f t="shared" si="0"/>
        <v>0</v>
      </c>
      <c r="C54" s="21">
        <f>10411</f>
        <v>10411</v>
      </c>
      <c r="D54" s="21">
        <f t="shared" si="1"/>
        <v>153052</v>
      </c>
      <c r="E54" s="21">
        <f t="shared" si="2"/>
        <v>149.46484375</v>
      </c>
    </row>
    <row r="55">
      <c r="A55" s="21">
        <f>11912</f>
        <v>11912</v>
      </c>
      <c r="B55" s="21">
        <f t="shared" si="0"/>
        <v>0</v>
      </c>
      <c r="C55" s="21">
        <f>10554</f>
        <v>10554</v>
      </c>
      <c r="D55" s="21">
        <f t="shared" si="1"/>
        <v>153052</v>
      </c>
      <c r="E55" s="21">
        <f t="shared" si="2"/>
        <v>149.46484375</v>
      </c>
    </row>
    <row r="56">
      <c r="A56" s="21">
        <f>12118</f>
        <v>12118</v>
      </c>
      <c r="B56" s="21">
        <f>8</f>
        <v>8</v>
      </c>
      <c r="C56" s="21">
        <f>10696</f>
        <v>10696</v>
      </c>
      <c r="D56" s="21">
        <f t="shared" si="1"/>
        <v>153052</v>
      </c>
      <c r="E56" s="21">
        <f t="shared" si="2"/>
        <v>149.46484375</v>
      </c>
    </row>
    <row r="57">
      <c r="A57" s="21">
        <f>12295</f>
        <v>12295</v>
      </c>
      <c r="B57" s="21">
        <f>7</f>
        <v>7</v>
      </c>
      <c r="C57" s="21">
        <f>10857</f>
        <v>10857</v>
      </c>
      <c r="D57" s="21">
        <f t="shared" si="1"/>
        <v>153052</v>
      </c>
      <c r="E57" s="21">
        <f t="shared" si="2"/>
        <v>149.46484375</v>
      </c>
    </row>
    <row r="58">
      <c r="A58" s="21">
        <f>12462</f>
        <v>12462</v>
      </c>
      <c r="B58" s="21">
        <f t="shared" ref="B58:B70" si="3">0</f>
        <v>0</v>
      </c>
      <c r="C58" s="21">
        <f>11040</f>
        <v>11040</v>
      </c>
      <c r="D58" s="21">
        <f t="shared" si="1"/>
        <v>153052</v>
      </c>
      <c r="E58" s="21">
        <f t="shared" si="2"/>
        <v>149.46484375</v>
      </c>
    </row>
    <row r="59">
      <c r="A59" s="21">
        <f>12641</f>
        <v>12641</v>
      </c>
      <c r="B59" s="21">
        <f t="shared" si="3"/>
        <v>0</v>
      </c>
      <c r="C59" s="21">
        <f>11203</f>
        <v>11203</v>
      </c>
      <c r="D59" s="21">
        <f t="shared" si="1"/>
        <v>153052</v>
      </c>
      <c r="E59" s="21">
        <f t="shared" si="2"/>
        <v>149.46484375</v>
      </c>
    </row>
    <row r="60">
      <c r="A60" s="21">
        <f>12809</f>
        <v>12809</v>
      </c>
      <c r="B60" s="21">
        <f t="shared" si="3"/>
        <v>0</v>
      </c>
      <c r="C60" s="21">
        <f>11348</f>
        <v>11348</v>
      </c>
      <c r="D60" s="21">
        <f t="shared" si="1"/>
        <v>153052</v>
      </c>
      <c r="E60" s="21">
        <f t="shared" si="2"/>
        <v>149.46484375</v>
      </c>
    </row>
    <row r="61">
      <c r="A61" s="21">
        <f>12978</f>
        <v>12978</v>
      </c>
      <c r="B61" s="21">
        <f t="shared" si="3"/>
        <v>0</v>
      </c>
      <c r="C61" s="21">
        <f>11514</f>
        <v>11514</v>
      </c>
      <c r="D61" s="21">
        <f t="shared" si="1"/>
        <v>153052</v>
      </c>
      <c r="E61" s="21">
        <f t="shared" si="2"/>
        <v>149.46484375</v>
      </c>
    </row>
    <row r="62">
      <c r="A62" s="21">
        <f>13141</f>
        <v>13141</v>
      </c>
      <c r="B62" s="21">
        <f t="shared" si="3"/>
        <v>0</v>
      </c>
      <c r="C62" s="21">
        <f>11723</f>
        <v>11723</v>
      </c>
      <c r="D62" s="21">
        <f t="shared" si="1"/>
        <v>153052</v>
      </c>
      <c r="E62" s="21">
        <f t="shared" si="2"/>
        <v>149.46484375</v>
      </c>
    </row>
    <row r="63">
      <c r="A63" s="21">
        <f>13306</f>
        <v>13306</v>
      </c>
      <c r="B63" s="21">
        <f t="shared" si="3"/>
        <v>0</v>
      </c>
      <c r="C63" s="21">
        <f>11908</f>
        <v>11908</v>
      </c>
      <c r="D63" s="21">
        <f t="shared" si="1"/>
        <v>153052</v>
      </c>
      <c r="E63" s="21">
        <f t="shared" si="2"/>
        <v>149.46484375</v>
      </c>
    </row>
    <row r="64">
      <c r="A64" s="21">
        <f>13474</f>
        <v>13474</v>
      </c>
      <c r="B64" s="21">
        <f t="shared" si="3"/>
        <v>0</v>
      </c>
      <c r="C64" s="21">
        <f>12127</f>
        <v>12127</v>
      </c>
      <c r="D64" s="21">
        <f>152854</f>
        <v>152854</v>
      </c>
      <c r="E64" s="21">
        <f>149.271484375</f>
        <v>149.271484375</v>
      </c>
    </row>
    <row r="65">
      <c r="A65" s="21">
        <f>13653</f>
        <v>13653</v>
      </c>
      <c r="B65" s="21">
        <f t="shared" si="3"/>
        <v>0</v>
      </c>
      <c r="C65" s="21">
        <f>12359</f>
        <v>12359</v>
      </c>
      <c r="D65" s="21">
        <f>153384</f>
        <v>153384</v>
      </c>
      <c r="E65" s="21">
        <f>149.7890625</f>
        <v>149.7890625</v>
      </c>
    </row>
    <row r="66">
      <c r="A66" s="21">
        <f>13838</f>
        <v>13838</v>
      </c>
      <c r="B66" s="21">
        <f t="shared" si="3"/>
        <v>0</v>
      </c>
      <c r="C66" s="21">
        <f>12513</f>
        <v>12513</v>
      </c>
      <c r="D66" s="21">
        <f>153537</f>
        <v>153537</v>
      </c>
      <c r="E66" s="21">
        <f>149.9384765625</f>
        <v>149.9384765625</v>
      </c>
    </row>
    <row r="67">
      <c r="A67" s="21">
        <f>14036</f>
        <v>14036</v>
      </c>
      <c r="B67" s="21">
        <f t="shared" si="3"/>
        <v>0</v>
      </c>
      <c r="C67" s="21">
        <f>12650</f>
        <v>12650</v>
      </c>
      <c r="D67" s="21">
        <f>153537</f>
        <v>153537</v>
      </c>
      <c r="E67" s="21">
        <f>149.9384765625</f>
        <v>149.9384765625</v>
      </c>
    </row>
    <row r="68">
      <c r="A68" s="21">
        <f>14204</f>
        <v>14204</v>
      </c>
      <c r="B68" s="21">
        <f t="shared" si="3"/>
        <v>0</v>
      </c>
      <c r="C68" s="21">
        <f>12812</f>
        <v>12812</v>
      </c>
      <c r="D68" s="21">
        <f>153537</f>
        <v>153537</v>
      </c>
      <c r="E68" s="21">
        <f>149.9384765625</f>
        <v>149.9384765625</v>
      </c>
    </row>
    <row r="69">
      <c r="A69" s="21">
        <f>14373</f>
        <v>14373</v>
      </c>
      <c r="B69" s="21">
        <f t="shared" si="3"/>
        <v>0</v>
      </c>
      <c r="C69" s="21">
        <f>12966</f>
        <v>12966</v>
      </c>
      <c r="D69" s="21">
        <f>153537</f>
        <v>153537</v>
      </c>
      <c r="E69" s="21">
        <f>149.9384765625</f>
        <v>149.9384765625</v>
      </c>
    </row>
    <row r="70">
      <c r="A70" s="21">
        <f>14555</f>
        <v>14555</v>
      </c>
      <c r="B70" s="21">
        <f t="shared" si="3"/>
        <v>0</v>
      </c>
      <c r="C70" s="21">
        <f>13125</f>
        <v>13125</v>
      </c>
      <c r="D70" s="21">
        <f>153545</f>
        <v>153545</v>
      </c>
      <c r="E70" s="21">
        <f>149.9462890625</f>
        <v>149.9462890625</v>
      </c>
    </row>
    <row r="71">
      <c r="A71" s="21">
        <f>14716</f>
        <v>14716</v>
      </c>
      <c r="B71" s="21">
        <f>36</f>
        <v>36</v>
      </c>
      <c r="C71" s="21">
        <f>13280</f>
        <v>13280</v>
      </c>
      <c r="D71" s="21">
        <f>153549</f>
        <v>153549</v>
      </c>
      <c r="E71" s="21">
        <f>149.9501953125</f>
        <v>149.9501953125</v>
      </c>
    </row>
    <row r="72">
      <c r="A72" s="21">
        <f>14921</f>
        <v>14921</v>
      </c>
      <c r="B72" s="21">
        <f>23</f>
        <v>23</v>
      </c>
      <c r="C72" s="21">
        <f>13440</f>
        <v>13440</v>
      </c>
      <c r="D72" s="21">
        <f t="shared" ref="D72:D79" si="4">153101</f>
        <v>153101</v>
      </c>
      <c r="E72" s="21">
        <f t="shared" ref="E72:E79" si="5">149.5126953125</f>
        <v>149.5126953125</v>
      </c>
    </row>
    <row r="73">
      <c r="A73" s="21">
        <f>15082</f>
        <v>15082</v>
      </c>
      <c r="B73" s="21">
        <f>0</f>
        <v>0</v>
      </c>
      <c r="C73" s="21">
        <f>13602</f>
        <v>13602</v>
      </c>
      <c r="D73" s="21">
        <f t="shared" si="4"/>
        <v>153101</v>
      </c>
      <c r="E73" s="21">
        <f t="shared" si="5"/>
        <v>149.5126953125</v>
      </c>
    </row>
    <row r="74">
      <c r="A74" s="21">
        <f>15249</f>
        <v>15249</v>
      </c>
      <c r="B74" s="21">
        <f>0</f>
        <v>0</v>
      </c>
      <c r="C74" s="21">
        <f>13770</f>
        <v>13770</v>
      </c>
      <c r="D74" s="21">
        <f t="shared" si="4"/>
        <v>153101</v>
      </c>
      <c r="E74" s="21">
        <f t="shared" si="5"/>
        <v>149.5126953125</v>
      </c>
    </row>
    <row r="75">
      <c r="A75" s="21">
        <f>15416</f>
        <v>15416</v>
      </c>
      <c r="B75" s="21">
        <f>0</f>
        <v>0</v>
      </c>
      <c r="C75" s="21">
        <f>13932</f>
        <v>13932</v>
      </c>
      <c r="D75" s="21">
        <f t="shared" si="4"/>
        <v>153101</v>
      </c>
      <c r="E75" s="21">
        <f t="shared" si="5"/>
        <v>149.5126953125</v>
      </c>
    </row>
    <row r="76">
      <c r="A76" s="21">
        <f>15595</f>
        <v>15595</v>
      </c>
      <c r="B76" s="21">
        <f>0</f>
        <v>0</v>
      </c>
      <c r="C76" s="21">
        <f>14077</f>
        <v>14077</v>
      </c>
      <c r="D76" s="21">
        <f t="shared" si="4"/>
        <v>153101</v>
      </c>
      <c r="E76" s="21">
        <f t="shared" si="5"/>
        <v>149.5126953125</v>
      </c>
    </row>
    <row r="77">
      <c r="A77" s="21">
        <f>15787</f>
        <v>15787</v>
      </c>
      <c r="B77" s="21">
        <f>12</f>
        <v>12</v>
      </c>
      <c r="C77" s="21">
        <f>14240</f>
        <v>14240</v>
      </c>
      <c r="D77" s="21">
        <f t="shared" si="4"/>
        <v>153101</v>
      </c>
      <c r="E77" s="21">
        <f t="shared" si="5"/>
        <v>149.5126953125</v>
      </c>
    </row>
    <row r="78">
      <c r="A78" s="21">
        <f>15958</f>
        <v>15958</v>
      </c>
      <c r="B78" s="21">
        <f>4</f>
        <v>4</v>
      </c>
      <c r="C78" s="21">
        <f>14380</f>
        <v>14380</v>
      </c>
      <c r="D78" s="21">
        <f t="shared" si="4"/>
        <v>153101</v>
      </c>
      <c r="E78" s="21">
        <f t="shared" si="5"/>
        <v>149.5126953125</v>
      </c>
    </row>
    <row r="79">
      <c r="A79" s="21">
        <f>16122</f>
        <v>16122</v>
      </c>
      <c r="B79" s="21">
        <f t="shared" ref="B79:B86" si="6">0</f>
        <v>0</v>
      </c>
      <c r="C79" s="21">
        <f>14518</f>
        <v>14518</v>
      </c>
      <c r="D79" s="21">
        <f t="shared" si="4"/>
        <v>153101</v>
      </c>
      <c r="E79" s="21">
        <f t="shared" si="5"/>
        <v>149.5126953125</v>
      </c>
    </row>
    <row r="80">
      <c r="A80" s="21">
        <f>16290</f>
        <v>16290</v>
      </c>
      <c r="B80" s="21">
        <f t="shared" si="6"/>
        <v>0</v>
      </c>
      <c r="C80" s="21">
        <f>14729</f>
        <v>14729</v>
      </c>
      <c r="D80" s="21">
        <f>153450</f>
        <v>153450</v>
      </c>
      <c r="E80" s="21">
        <f>149.853515625</f>
        <v>149.853515625</v>
      </c>
    </row>
    <row r="81">
      <c r="A81" s="21">
        <f>16458</f>
        <v>16458</v>
      </c>
      <c r="B81" s="21">
        <f t="shared" si="6"/>
        <v>0</v>
      </c>
      <c r="C81" s="21">
        <f>14867</f>
        <v>14867</v>
      </c>
      <c r="D81" s="21">
        <f>163517</f>
        <v>163517</v>
      </c>
      <c r="E81" s="21">
        <f>159.6845703125</f>
        <v>159.6845703125</v>
      </c>
    </row>
    <row r="82">
      <c r="A82" s="21">
        <f>16626</f>
        <v>16626</v>
      </c>
      <c r="B82" s="21">
        <f t="shared" si="6"/>
        <v>0</v>
      </c>
      <c r="C82" s="21">
        <f>15057</f>
        <v>15057</v>
      </c>
      <c r="D82" s="21">
        <f>163163</f>
        <v>163163</v>
      </c>
      <c r="E82" s="21">
        <f>159.3388671875</f>
        <v>159.3388671875</v>
      </c>
    </row>
    <row r="83">
      <c r="A83" s="21">
        <f>16805</f>
        <v>16805</v>
      </c>
      <c r="B83" s="21">
        <f t="shared" si="6"/>
        <v>0</v>
      </c>
      <c r="C83" s="21">
        <f>15221</f>
        <v>15221</v>
      </c>
      <c r="D83" s="21">
        <f>163349</f>
        <v>163349</v>
      </c>
      <c r="E83" s="21">
        <f>159.5205078125</f>
        <v>159.5205078125</v>
      </c>
    </row>
    <row r="84">
      <c r="A84" s="21">
        <f>16983</f>
        <v>16983</v>
      </c>
      <c r="B84" s="21">
        <f t="shared" si="6"/>
        <v>0</v>
      </c>
      <c r="C84" s="21">
        <f>15380</f>
        <v>15380</v>
      </c>
      <c r="D84" s="21">
        <f>163349</f>
        <v>163349</v>
      </c>
      <c r="E84" s="21">
        <f>159.5205078125</f>
        <v>159.5205078125</v>
      </c>
    </row>
    <row r="85">
      <c r="A85" s="21">
        <f>17183</f>
        <v>17183</v>
      </c>
      <c r="B85" s="21">
        <f t="shared" si="6"/>
        <v>0</v>
      </c>
      <c r="C85" s="21">
        <f>15543</f>
        <v>15543</v>
      </c>
      <c r="D85" s="21">
        <f>163349</f>
        <v>163349</v>
      </c>
      <c r="E85" s="21">
        <f>159.5205078125</f>
        <v>159.5205078125</v>
      </c>
    </row>
    <row r="86">
      <c r="A86" s="21">
        <f>17359</f>
        <v>17359</v>
      </c>
      <c r="B86" s="21">
        <f t="shared" si="6"/>
        <v>0</v>
      </c>
      <c r="C86" s="21">
        <f>15704</f>
        <v>15704</v>
      </c>
      <c r="D86" s="21">
        <f>163349</f>
        <v>163349</v>
      </c>
      <c r="E86" s="21">
        <f>159.5205078125</f>
        <v>159.5205078125</v>
      </c>
    </row>
    <row r="87">
      <c r="A87" s="21">
        <f>17532</f>
        <v>17532</v>
      </c>
      <c r="B87" s="21">
        <f>13</f>
        <v>13</v>
      </c>
      <c r="C87" s="21">
        <f>15875</f>
        <v>15875</v>
      </c>
      <c r="D87" s="21">
        <f>162571</f>
        <v>162571</v>
      </c>
      <c r="E87" s="21">
        <f>158.7607421875</f>
        <v>158.7607421875</v>
      </c>
    </row>
    <row r="88">
      <c r="A88" s="21">
        <f>17695</f>
        <v>17695</v>
      </c>
      <c r="B88" s="21">
        <f>24</f>
        <v>24</v>
      </c>
      <c r="C88" s="21">
        <f>16015</f>
        <v>16015</v>
      </c>
      <c r="D88" s="21">
        <f>154399</f>
        <v>154399</v>
      </c>
      <c r="E88" s="21">
        <f>150.7802734375</f>
        <v>150.7802734375</v>
      </c>
    </row>
    <row r="89">
      <c r="A89" s="21">
        <f>17864</f>
        <v>17864</v>
      </c>
      <c r="B89" s="21">
        <f>20</f>
        <v>20</v>
      </c>
      <c r="C89" s="21">
        <f>16176</f>
        <v>16176</v>
      </c>
      <c r="D89" s="21">
        <f>154425</f>
        <v>154425</v>
      </c>
      <c r="E89" s="21">
        <f>150.8056640625</f>
        <v>150.8056640625</v>
      </c>
    </row>
    <row r="90">
      <c r="A90" s="21">
        <f>18029</f>
        <v>18029</v>
      </c>
      <c r="B90" s="21">
        <f t="shared" ref="B90:B109" si="7">0</f>
        <v>0</v>
      </c>
      <c r="C90" s="21">
        <f>16323</f>
        <v>16323</v>
      </c>
      <c r="D90" s="21">
        <f>154425</f>
        <v>154425</v>
      </c>
      <c r="E90" s="21">
        <f>150.8056640625</f>
        <v>150.8056640625</v>
      </c>
    </row>
    <row r="91">
      <c r="A91" s="21">
        <f>18216</f>
        <v>18216</v>
      </c>
      <c r="B91" s="21">
        <f t="shared" si="7"/>
        <v>0</v>
      </c>
      <c r="C91" s="21">
        <f>16480</f>
        <v>16480</v>
      </c>
      <c r="D91" s="21">
        <f>154425</f>
        <v>154425</v>
      </c>
      <c r="E91" s="21">
        <f>150.8056640625</f>
        <v>150.8056640625</v>
      </c>
    </row>
    <row r="92">
      <c r="A92" s="21">
        <f>18394</f>
        <v>18394</v>
      </c>
      <c r="B92" s="21">
        <f t="shared" si="7"/>
        <v>0</v>
      </c>
      <c r="C92" s="21">
        <f>16640</f>
        <v>16640</v>
      </c>
      <c r="D92" s="21">
        <f>154425</f>
        <v>154425</v>
      </c>
      <c r="E92" s="21">
        <f>150.8056640625</f>
        <v>150.8056640625</v>
      </c>
    </row>
    <row r="93">
      <c r="A93" s="21">
        <f>18561</f>
        <v>18561</v>
      </c>
      <c r="B93" s="21">
        <f t="shared" si="7"/>
        <v>0</v>
      </c>
      <c r="C93" s="21">
        <f>16776</f>
        <v>16776</v>
      </c>
      <c r="D93" s="21">
        <f>154425</f>
        <v>154425</v>
      </c>
      <c r="E93" s="21">
        <f>150.8056640625</f>
        <v>150.8056640625</v>
      </c>
    </row>
    <row r="94">
      <c r="A94" s="21">
        <f>18729</f>
        <v>18729</v>
      </c>
      <c r="B94" s="21">
        <f t="shared" si="7"/>
        <v>0</v>
      </c>
      <c r="C94" s="21">
        <f>16939</f>
        <v>16939</v>
      </c>
      <c r="D94" s="21">
        <f>154425</f>
        <v>154425</v>
      </c>
      <c r="E94" s="21">
        <f>150.8056640625</f>
        <v>150.8056640625</v>
      </c>
    </row>
    <row r="95">
      <c r="A95" s="21">
        <f>18894</f>
        <v>18894</v>
      </c>
      <c r="B95" s="21">
        <f t="shared" si="7"/>
        <v>0</v>
      </c>
      <c r="C95" s="21">
        <f>17107</f>
        <v>17107</v>
      </c>
      <c r="D95" s="21">
        <f>154483</f>
        <v>154483</v>
      </c>
      <c r="E95" s="21">
        <f>150.8623046875</f>
        <v>150.8623046875</v>
      </c>
    </row>
    <row r="96">
      <c r="A96" s="21">
        <f>19060</f>
        <v>19060</v>
      </c>
      <c r="B96" s="21">
        <f t="shared" si="7"/>
        <v>0</v>
      </c>
      <c r="C96" s="21">
        <f>17254</f>
        <v>17254</v>
      </c>
      <c r="D96" s="21">
        <f>154561</f>
        <v>154561</v>
      </c>
      <c r="E96" s="21">
        <f>150.9384765625</f>
        <v>150.9384765625</v>
      </c>
    </row>
    <row r="97">
      <c r="A97" s="21">
        <f>19259</f>
        <v>19259</v>
      </c>
      <c r="B97" s="21">
        <f t="shared" si="7"/>
        <v>0</v>
      </c>
      <c r="C97" s="21">
        <f>17418</f>
        <v>17418</v>
      </c>
      <c r="D97" s="21">
        <f>154561</f>
        <v>154561</v>
      </c>
      <c r="E97" s="21">
        <f>150.9384765625</f>
        <v>150.9384765625</v>
      </c>
    </row>
    <row r="98">
      <c r="A98" s="21">
        <f>19456</f>
        <v>19456</v>
      </c>
      <c r="B98" s="21">
        <f t="shared" si="7"/>
        <v>0</v>
      </c>
      <c r="C98" s="21">
        <f>17581</f>
        <v>17581</v>
      </c>
      <c r="D98" s="21">
        <f>154573</f>
        <v>154573</v>
      </c>
      <c r="E98" s="21">
        <f>150.9501953125</f>
        <v>150.9501953125</v>
      </c>
    </row>
    <row r="99">
      <c r="A99" s="21">
        <f>19621</f>
        <v>19621</v>
      </c>
      <c r="B99" s="21">
        <f t="shared" si="7"/>
        <v>0</v>
      </c>
      <c r="C99" s="21">
        <f>17758</f>
        <v>17758</v>
      </c>
      <c r="D99" s="21">
        <f>156561</f>
        <v>156561</v>
      </c>
      <c r="E99" s="21">
        <f>152.8916015625</f>
        <v>152.8916015625</v>
      </c>
    </row>
    <row r="100">
      <c r="A100" s="21">
        <f>19796</f>
        <v>19796</v>
      </c>
      <c r="B100" s="21">
        <f t="shared" si="7"/>
        <v>0</v>
      </c>
      <c r="C100" s="21">
        <f>17943</f>
        <v>17943</v>
      </c>
      <c r="D100" s="21">
        <f>157883</f>
        <v>157883</v>
      </c>
      <c r="E100" s="21">
        <f>154.1826171875</f>
        <v>154.1826171875</v>
      </c>
    </row>
    <row r="101">
      <c r="A101" s="21">
        <f>19979</f>
        <v>19979</v>
      </c>
      <c r="B101" s="21">
        <f t="shared" si="7"/>
        <v>0</v>
      </c>
      <c r="C101" s="21">
        <f>18081</f>
        <v>18081</v>
      </c>
      <c r="D101" s="21">
        <f>157911</f>
        <v>157911</v>
      </c>
      <c r="E101" s="21">
        <f>154.2099609375</f>
        <v>154.2099609375</v>
      </c>
    </row>
    <row r="102">
      <c r="A102" s="21">
        <f>20146</f>
        <v>20146</v>
      </c>
      <c r="B102" s="21">
        <f t="shared" si="7"/>
        <v>0</v>
      </c>
      <c r="C102" s="21">
        <f>18221</f>
        <v>18221</v>
      </c>
      <c r="D102" s="21">
        <f>157911</f>
        <v>157911</v>
      </c>
      <c r="E102" s="21">
        <f>154.2099609375</f>
        <v>154.2099609375</v>
      </c>
    </row>
    <row r="103">
      <c r="A103" s="21">
        <f>20324</f>
        <v>20324</v>
      </c>
      <c r="B103" s="21">
        <f t="shared" si="7"/>
        <v>0</v>
      </c>
      <c r="C103" s="21">
        <f>18380</f>
        <v>18380</v>
      </c>
      <c r="D103" s="21">
        <f>157911</f>
        <v>157911</v>
      </c>
      <c r="E103" s="21">
        <f>154.2099609375</f>
        <v>154.2099609375</v>
      </c>
    </row>
    <row r="104">
      <c r="A104" s="21">
        <f>20504</f>
        <v>20504</v>
      </c>
      <c r="B104" s="21">
        <f t="shared" si="7"/>
        <v>0</v>
      </c>
      <c r="C104" s="21">
        <f>18537</f>
        <v>18537</v>
      </c>
      <c r="D104" s="21">
        <f>157911</f>
        <v>157911</v>
      </c>
      <c r="E104" s="21">
        <f>154.2099609375</f>
        <v>154.2099609375</v>
      </c>
    </row>
    <row r="105">
      <c r="A105" s="21">
        <f>20718</f>
        <v>20718</v>
      </c>
      <c r="B105" s="21">
        <f t="shared" si="7"/>
        <v>0</v>
      </c>
      <c r="C105" s="21">
        <f>18700</f>
        <v>18700</v>
      </c>
      <c r="D105" s="21">
        <f>157911</f>
        <v>157911</v>
      </c>
      <c r="E105" s="21">
        <f>154.2099609375</f>
        <v>154.2099609375</v>
      </c>
    </row>
    <row r="106">
      <c r="A106" s="21">
        <f>20931</f>
        <v>20931</v>
      </c>
      <c r="B106" s="21">
        <f t="shared" si="7"/>
        <v>0</v>
      </c>
      <c r="C106" s="21">
        <f>18864</f>
        <v>18864</v>
      </c>
      <c r="D106" s="21">
        <f>157915</f>
        <v>157915</v>
      </c>
      <c r="E106" s="21">
        <f>154.2138671875</f>
        <v>154.2138671875</v>
      </c>
    </row>
    <row r="107">
      <c r="A107" s="21">
        <f>21140</f>
        <v>21140</v>
      </c>
      <c r="B107" s="21">
        <f t="shared" si="7"/>
        <v>0</v>
      </c>
      <c r="C107" s="21">
        <f>19027</f>
        <v>19027</v>
      </c>
      <c r="D107" s="21">
        <f t="shared" ref="D107:D123" si="8">155099</f>
        <v>155099</v>
      </c>
      <c r="E107" s="21">
        <f t="shared" ref="E107:E123" si="9">151.4638671875</f>
        <v>151.4638671875</v>
      </c>
    </row>
    <row r="108">
      <c r="A108" s="21">
        <f>21329</f>
        <v>21329</v>
      </c>
      <c r="B108" s="21">
        <f t="shared" si="7"/>
        <v>0</v>
      </c>
      <c r="C108" s="21">
        <f>19199</f>
        <v>19199</v>
      </c>
      <c r="D108" s="21">
        <f t="shared" si="8"/>
        <v>155099</v>
      </c>
      <c r="E108" s="21">
        <f t="shared" si="9"/>
        <v>151.4638671875</v>
      </c>
    </row>
    <row r="109">
      <c r="A109" s="21">
        <f>21519</f>
        <v>21519</v>
      </c>
      <c r="B109" s="21">
        <f t="shared" si="7"/>
        <v>0</v>
      </c>
      <c r="C109" s="21">
        <f>19348</f>
        <v>19348</v>
      </c>
      <c r="D109" s="21">
        <f t="shared" si="8"/>
        <v>155099</v>
      </c>
      <c r="E109" s="21">
        <f t="shared" si="9"/>
        <v>151.4638671875</v>
      </c>
    </row>
    <row r="110">
      <c r="A110" s="21">
        <f>21701</f>
        <v>21701</v>
      </c>
      <c r="B110" s="21">
        <f>3</f>
        <v>3</v>
      </c>
      <c r="C110" s="21">
        <f>19495</f>
        <v>19495</v>
      </c>
      <c r="D110" s="21">
        <f t="shared" si="8"/>
        <v>155099</v>
      </c>
      <c r="E110" s="21">
        <f t="shared" si="9"/>
        <v>151.4638671875</v>
      </c>
    </row>
    <row r="111">
      <c r="A111" s="21">
        <f>21893</f>
        <v>21893</v>
      </c>
      <c r="B111" s="21">
        <f>30</f>
        <v>30</v>
      </c>
      <c r="C111" s="21">
        <f>19664</f>
        <v>19664</v>
      </c>
      <c r="D111" s="21">
        <f t="shared" si="8"/>
        <v>155099</v>
      </c>
      <c r="E111" s="21">
        <f t="shared" si="9"/>
        <v>151.4638671875</v>
      </c>
    </row>
    <row r="112">
      <c r="A112" s="21">
        <f>22127</f>
        <v>22127</v>
      </c>
      <c r="B112" s="21">
        <f>14</f>
        <v>14</v>
      </c>
      <c r="C112" s="21">
        <f>19823</f>
        <v>19823</v>
      </c>
      <c r="D112" s="21">
        <f t="shared" si="8"/>
        <v>155099</v>
      </c>
      <c r="E112" s="21">
        <f t="shared" si="9"/>
        <v>151.4638671875</v>
      </c>
    </row>
    <row r="113">
      <c r="A113" s="21">
        <f>22288</f>
        <v>22288</v>
      </c>
      <c r="B113" s="21">
        <f>0</f>
        <v>0</v>
      </c>
      <c r="C113" s="21">
        <f>19979</f>
        <v>19979</v>
      </c>
      <c r="D113" s="21">
        <f t="shared" si="8"/>
        <v>155099</v>
      </c>
      <c r="E113" s="21">
        <f t="shared" si="9"/>
        <v>151.4638671875</v>
      </c>
    </row>
    <row r="114">
      <c r="A114" s="21">
        <f>22474</f>
        <v>22474</v>
      </c>
      <c r="B114" s="21">
        <f>0</f>
        <v>0</v>
      </c>
      <c r="C114" s="21">
        <f>20143</f>
        <v>20143</v>
      </c>
      <c r="D114" s="21">
        <f t="shared" si="8"/>
        <v>155099</v>
      </c>
      <c r="E114" s="21">
        <f t="shared" si="9"/>
        <v>151.4638671875</v>
      </c>
    </row>
    <row r="115">
      <c r="A115" s="21">
        <f>22657</f>
        <v>22657</v>
      </c>
      <c r="B115" s="21">
        <f>0</f>
        <v>0</v>
      </c>
      <c r="C115" s="21">
        <f>20284</f>
        <v>20284</v>
      </c>
      <c r="D115" s="21">
        <f t="shared" si="8"/>
        <v>155099</v>
      </c>
      <c r="E115" s="21">
        <f t="shared" si="9"/>
        <v>151.4638671875</v>
      </c>
    </row>
    <row r="116">
      <c r="A116" s="21">
        <f>22839</f>
        <v>22839</v>
      </c>
      <c r="B116" s="21">
        <f>3</f>
        <v>3</v>
      </c>
      <c r="C116" s="21">
        <f>20434</f>
        <v>20434</v>
      </c>
      <c r="D116" s="21">
        <f t="shared" si="8"/>
        <v>155099</v>
      </c>
      <c r="E116" s="21">
        <f t="shared" si="9"/>
        <v>151.4638671875</v>
      </c>
    </row>
    <row r="117">
      <c r="A117" s="21">
        <f>23030</f>
        <v>23030</v>
      </c>
      <c r="B117" s="21">
        <f>7</f>
        <v>7</v>
      </c>
      <c r="C117" s="21">
        <f>20605</f>
        <v>20605</v>
      </c>
      <c r="D117" s="21">
        <f t="shared" si="8"/>
        <v>155099</v>
      </c>
      <c r="E117" s="21">
        <f t="shared" si="9"/>
        <v>151.4638671875</v>
      </c>
    </row>
    <row r="118">
      <c r="A118" s="21">
        <f>23202</f>
        <v>23202</v>
      </c>
      <c r="B118" s="21">
        <f t="shared" ref="B118:B130" si="10">0</f>
        <v>0</v>
      </c>
      <c r="C118" s="21">
        <f>20800</f>
        <v>20800</v>
      </c>
      <c r="D118" s="21">
        <f t="shared" si="8"/>
        <v>155099</v>
      </c>
      <c r="E118" s="21">
        <f t="shared" si="9"/>
        <v>151.4638671875</v>
      </c>
    </row>
    <row r="119">
      <c r="A119" s="21">
        <f>23383</f>
        <v>23383</v>
      </c>
      <c r="B119" s="21">
        <f t="shared" si="10"/>
        <v>0</v>
      </c>
      <c r="C119" s="21">
        <f>20978</f>
        <v>20978</v>
      </c>
      <c r="D119" s="21">
        <f t="shared" si="8"/>
        <v>155099</v>
      </c>
      <c r="E119" s="21">
        <f t="shared" si="9"/>
        <v>151.4638671875</v>
      </c>
    </row>
    <row r="120">
      <c r="A120" s="21">
        <f>23567</f>
        <v>23567</v>
      </c>
      <c r="B120" s="21">
        <f t="shared" si="10"/>
        <v>0</v>
      </c>
      <c r="C120" s="21">
        <f>21155</f>
        <v>21155</v>
      </c>
      <c r="D120" s="21">
        <f t="shared" si="8"/>
        <v>155099</v>
      </c>
      <c r="E120" s="21">
        <f t="shared" si="9"/>
        <v>151.4638671875</v>
      </c>
    </row>
    <row r="121">
      <c r="A121" s="21">
        <f>23735</f>
        <v>23735</v>
      </c>
      <c r="B121" s="21">
        <f t="shared" si="10"/>
        <v>0</v>
      </c>
      <c r="C121" s="21">
        <f>21337</f>
        <v>21337</v>
      </c>
      <c r="D121" s="21">
        <f t="shared" si="8"/>
        <v>155099</v>
      </c>
      <c r="E121" s="21">
        <f t="shared" si="9"/>
        <v>151.4638671875</v>
      </c>
    </row>
    <row r="122">
      <c r="A122" s="21">
        <f>23903</f>
        <v>23903</v>
      </c>
      <c r="B122" s="21">
        <f t="shared" si="10"/>
        <v>0</v>
      </c>
      <c r="C122" s="21">
        <f>21507</f>
        <v>21507</v>
      </c>
      <c r="D122" s="21">
        <f t="shared" si="8"/>
        <v>155099</v>
      </c>
      <c r="E122" s="21">
        <f t="shared" si="9"/>
        <v>151.4638671875</v>
      </c>
    </row>
    <row r="123">
      <c r="A123" s="21">
        <f>24087</f>
        <v>24087</v>
      </c>
      <c r="B123" s="21">
        <f t="shared" si="10"/>
        <v>0</v>
      </c>
      <c r="C123" s="21">
        <f>21701</f>
        <v>21701</v>
      </c>
      <c r="D123" s="21">
        <f t="shared" si="8"/>
        <v>155099</v>
      </c>
      <c r="E123" s="21">
        <f t="shared" si="9"/>
        <v>151.4638671875</v>
      </c>
    </row>
    <row r="124">
      <c r="A124" s="21">
        <f>24270</f>
        <v>24270</v>
      </c>
      <c r="B124" s="21">
        <f t="shared" si="10"/>
        <v>0</v>
      </c>
      <c r="C124" s="21">
        <f>21913</f>
        <v>21913</v>
      </c>
      <c r="D124" s="21">
        <f>155708</f>
        <v>155708</v>
      </c>
      <c r="E124" s="21">
        <f>152.05859375</f>
        <v>152.05859375</v>
      </c>
    </row>
    <row r="125">
      <c r="A125" s="21">
        <f>24441</f>
        <v>24441</v>
      </c>
      <c r="B125" s="21">
        <f t="shared" si="10"/>
        <v>0</v>
      </c>
      <c r="C125" s="21">
        <f>22055</f>
        <v>22055</v>
      </c>
      <c r="D125" s="21">
        <f>161831</f>
        <v>161831</v>
      </c>
      <c r="E125" s="21">
        <f>158.0380859375</f>
        <v>158.0380859375</v>
      </c>
    </row>
    <row r="126">
      <c r="A126" s="21">
        <f>24628</f>
        <v>24628</v>
      </c>
      <c r="B126" s="21">
        <f t="shared" si="10"/>
        <v>0</v>
      </c>
      <c r="C126" s="21">
        <f>22216</f>
        <v>22216</v>
      </c>
      <c r="D126" s="21">
        <f>162233</f>
        <v>162233</v>
      </c>
      <c r="E126" s="21">
        <f>158.4306640625</f>
        <v>158.4306640625</v>
      </c>
    </row>
    <row r="127">
      <c r="A127" s="21">
        <f>24853</f>
        <v>24853</v>
      </c>
      <c r="B127" s="21">
        <f t="shared" si="10"/>
        <v>0</v>
      </c>
      <c r="C127" s="21">
        <f>22378</f>
        <v>22378</v>
      </c>
      <c r="D127" s="21">
        <f>162238</f>
        <v>162238</v>
      </c>
      <c r="E127" s="21">
        <f>158.435546875</f>
        <v>158.435546875</v>
      </c>
    </row>
    <row r="128">
      <c r="A128" s="21">
        <f>25078</f>
        <v>25078</v>
      </c>
      <c r="B128" s="21">
        <f t="shared" si="10"/>
        <v>0</v>
      </c>
      <c r="C128" s="21">
        <f>22534</f>
        <v>22534</v>
      </c>
      <c r="D128" s="21">
        <f>162238</f>
        <v>162238</v>
      </c>
      <c r="E128" s="21">
        <f>158.435546875</f>
        <v>158.435546875</v>
      </c>
    </row>
    <row r="129">
      <c r="A129" s="21">
        <f>25260</f>
        <v>25260</v>
      </c>
      <c r="B129" s="21">
        <f t="shared" si="10"/>
        <v>0</v>
      </c>
      <c r="C129" s="21">
        <f>22702</f>
        <v>22702</v>
      </c>
      <c r="D129" s="21">
        <f>162238</f>
        <v>162238</v>
      </c>
      <c r="E129" s="21">
        <f>158.435546875</f>
        <v>158.435546875</v>
      </c>
    </row>
    <row r="130">
      <c r="A130" s="21">
        <f>25475</f>
        <v>25475</v>
      </c>
      <c r="B130" s="21">
        <f t="shared" si="10"/>
        <v>0</v>
      </c>
      <c r="C130" s="21">
        <f>22898</f>
        <v>22898</v>
      </c>
      <c r="D130" s="21">
        <f>162142</f>
        <v>162142</v>
      </c>
      <c r="E130" s="21">
        <f>158.341796875</f>
        <v>158.341796875</v>
      </c>
    </row>
    <row r="131">
      <c r="A131" s="21">
        <f>25697</f>
        <v>25697</v>
      </c>
      <c r="B131" s="21">
        <f>2</f>
        <v>2</v>
      </c>
      <c r="C131" s="21">
        <f>23068</f>
        <v>23068</v>
      </c>
      <c r="D131" s="21">
        <f>156532</f>
        <v>156532</v>
      </c>
      <c r="E131" s="21">
        <f>152.86328125</f>
        <v>152.86328125</v>
      </c>
    </row>
    <row r="132">
      <c r="A132" s="21">
        <f>25886</f>
        <v>25886</v>
      </c>
      <c r="B132" s="21">
        <f>29</f>
        <v>29</v>
      </c>
      <c r="C132" s="21">
        <f>23249</f>
        <v>23249</v>
      </c>
      <c r="D132" s="21">
        <f>155800</f>
        <v>155800</v>
      </c>
      <c r="E132" s="21">
        <f>152.1484375</f>
        <v>152.1484375</v>
      </c>
    </row>
    <row r="133">
      <c r="A133" s="21">
        <f>26068</f>
        <v>26068</v>
      </c>
      <c r="B133" s="21">
        <f>18</f>
        <v>18</v>
      </c>
      <c r="C133" s="21">
        <f>23407</f>
        <v>23407</v>
      </c>
      <c r="D133" s="21">
        <f t="shared" ref="D133:D146" si="11">155804</f>
        <v>155804</v>
      </c>
      <c r="E133" s="21">
        <f t="shared" ref="E133:E146" si="12">152.15234375</f>
        <v>152.15234375</v>
      </c>
    </row>
    <row r="134">
      <c r="A134" s="21">
        <f>26231</f>
        <v>26231</v>
      </c>
      <c r="B134" s="21">
        <f>0</f>
        <v>0</v>
      </c>
      <c r="C134" s="21">
        <f>23571</f>
        <v>23571</v>
      </c>
      <c r="D134" s="21">
        <f t="shared" si="11"/>
        <v>155804</v>
      </c>
      <c r="E134" s="21">
        <f t="shared" si="12"/>
        <v>152.15234375</v>
      </c>
    </row>
    <row r="135">
      <c r="A135" s="21">
        <f>26418</f>
        <v>26418</v>
      </c>
      <c r="B135" s="21">
        <f>0</f>
        <v>0</v>
      </c>
      <c r="C135" s="21">
        <f>23734</f>
        <v>23734</v>
      </c>
      <c r="D135" s="21">
        <f t="shared" si="11"/>
        <v>155804</v>
      </c>
      <c r="E135" s="21">
        <f t="shared" si="12"/>
        <v>152.15234375</v>
      </c>
    </row>
    <row r="136">
      <c r="A136" s="21">
        <f>26580</f>
        <v>26580</v>
      </c>
      <c r="B136" s="21">
        <f>0</f>
        <v>0</v>
      </c>
      <c r="C136" s="21">
        <f>23894</f>
        <v>23894</v>
      </c>
      <c r="D136" s="21">
        <f t="shared" si="11"/>
        <v>155804</v>
      </c>
      <c r="E136" s="21">
        <f t="shared" si="12"/>
        <v>152.15234375</v>
      </c>
    </row>
    <row r="137">
      <c r="A137" s="21">
        <f>26761</f>
        <v>26761</v>
      </c>
      <c r="B137" s="21">
        <f>0</f>
        <v>0</v>
      </c>
      <c r="C137" s="21">
        <f>24039</f>
        <v>24039</v>
      </c>
      <c r="D137" s="21">
        <f t="shared" si="11"/>
        <v>155804</v>
      </c>
      <c r="E137" s="21">
        <f t="shared" si="12"/>
        <v>152.15234375</v>
      </c>
    </row>
    <row r="138">
      <c r="A138" s="21">
        <f>26937</f>
        <v>26937</v>
      </c>
      <c r="B138" s="21">
        <f>6</f>
        <v>6</v>
      </c>
      <c r="C138" s="21">
        <f>24197</f>
        <v>24197</v>
      </c>
      <c r="D138" s="21">
        <f t="shared" si="11"/>
        <v>155804</v>
      </c>
      <c r="E138" s="21">
        <f t="shared" si="12"/>
        <v>152.15234375</v>
      </c>
    </row>
    <row r="139">
      <c r="A139" s="21">
        <f>27112</f>
        <v>27112</v>
      </c>
      <c r="B139" s="21">
        <f t="shared" ref="B139:B147" si="13">0</f>
        <v>0</v>
      </c>
      <c r="C139" s="21">
        <f>24362</f>
        <v>24362</v>
      </c>
      <c r="D139" s="21">
        <f t="shared" si="11"/>
        <v>155804</v>
      </c>
      <c r="E139" s="21">
        <f t="shared" si="12"/>
        <v>152.15234375</v>
      </c>
    </row>
    <row r="140">
      <c r="A140" s="21">
        <f>27295</f>
        <v>27295</v>
      </c>
      <c r="B140" s="21">
        <f t="shared" si="13"/>
        <v>0</v>
      </c>
      <c r="C140" s="21">
        <f>24521</f>
        <v>24521</v>
      </c>
      <c r="D140" s="21">
        <f t="shared" si="11"/>
        <v>155804</v>
      </c>
      <c r="E140" s="21">
        <f t="shared" si="12"/>
        <v>152.15234375</v>
      </c>
    </row>
    <row r="141">
      <c r="A141" s="21">
        <f>27461</f>
        <v>27461</v>
      </c>
      <c r="B141" s="21">
        <f t="shared" si="13"/>
        <v>0</v>
      </c>
      <c r="C141" s="21">
        <f>24679</f>
        <v>24679</v>
      </c>
      <c r="D141" s="21">
        <f t="shared" si="11"/>
        <v>155804</v>
      </c>
      <c r="E141" s="21">
        <f t="shared" si="12"/>
        <v>152.15234375</v>
      </c>
    </row>
    <row r="142">
      <c r="A142" s="21">
        <f>27645</f>
        <v>27645</v>
      </c>
      <c r="B142" s="21">
        <f t="shared" si="13"/>
        <v>0</v>
      </c>
      <c r="C142" s="21">
        <f>24833</f>
        <v>24833</v>
      </c>
      <c r="D142" s="21">
        <f t="shared" si="11"/>
        <v>155804</v>
      </c>
      <c r="E142" s="21">
        <f t="shared" si="12"/>
        <v>152.15234375</v>
      </c>
    </row>
    <row r="143">
      <c r="A143" s="21">
        <f>27817</f>
        <v>27817</v>
      </c>
      <c r="B143" s="21">
        <f t="shared" si="13"/>
        <v>0</v>
      </c>
      <c r="C143" s="21">
        <f>25023</f>
        <v>25023</v>
      </c>
      <c r="D143" s="21">
        <f t="shared" si="11"/>
        <v>155804</v>
      </c>
      <c r="E143" s="21">
        <f t="shared" si="12"/>
        <v>152.15234375</v>
      </c>
    </row>
    <row r="144">
      <c r="A144" s="21">
        <f>27985</f>
        <v>27985</v>
      </c>
      <c r="B144" s="21">
        <f t="shared" si="13"/>
        <v>0</v>
      </c>
      <c r="C144" s="21">
        <f>25221</f>
        <v>25221</v>
      </c>
      <c r="D144" s="21">
        <f t="shared" si="11"/>
        <v>155804</v>
      </c>
      <c r="E144" s="21">
        <f t="shared" si="12"/>
        <v>152.15234375</v>
      </c>
    </row>
    <row r="145">
      <c r="A145" s="21">
        <f>28169</f>
        <v>28169</v>
      </c>
      <c r="B145" s="21">
        <f t="shared" si="13"/>
        <v>0</v>
      </c>
      <c r="C145" s="21">
        <f>25395</f>
        <v>25395</v>
      </c>
      <c r="D145" s="21">
        <f t="shared" si="11"/>
        <v>155804</v>
      </c>
      <c r="E145" s="21">
        <f t="shared" si="12"/>
        <v>152.15234375</v>
      </c>
    </row>
    <row r="146">
      <c r="A146" s="21">
        <f>28354</f>
        <v>28354</v>
      </c>
      <c r="B146" s="21">
        <f t="shared" si="13"/>
        <v>0</v>
      </c>
      <c r="C146" s="21">
        <f>25622</f>
        <v>25622</v>
      </c>
      <c r="D146" s="21">
        <f t="shared" si="11"/>
        <v>155804</v>
      </c>
      <c r="E146" s="21">
        <f t="shared" si="12"/>
        <v>152.15234375</v>
      </c>
    </row>
    <row r="147">
      <c r="A147" s="21">
        <f>28520</f>
        <v>28520</v>
      </c>
      <c r="B147" s="21">
        <f t="shared" si="13"/>
        <v>0</v>
      </c>
      <c r="C147" s="21">
        <f>25782</f>
        <v>25782</v>
      </c>
      <c r="D147" s="21">
        <f>155852</f>
        <v>155852</v>
      </c>
      <c r="E147" s="21">
        <f>152.19921875</f>
        <v>152.19921875</v>
      </c>
    </row>
    <row r="148">
      <c r="A148" s="21">
        <f>28714</f>
        <v>28714</v>
      </c>
      <c r="B148" s="21">
        <f>10</f>
        <v>10</v>
      </c>
      <c r="C148" s="21">
        <f>25964</f>
        <v>25964</v>
      </c>
      <c r="D148" s="21">
        <f>160944</f>
        <v>160944</v>
      </c>
      <c r="E148" s="21">
        <f>157.171875</f>
        <v>157.171875</v>
      </c>
    </row>
    <row r="149">
      <c r="A149" s="21">
        <f>28888</f>
        <v>28888</v>
      </c>
      <c r="B149" s="21">
        <f t="shared" ref="B149:B157" si="14">0</f>
        <v>0</v>
      </c>
      <c r="C149" s="21">
        <f>26110</f>
        <v>26110</v>
      </c>
      <c r="D149" s="21">
        <f>160952</f>
        <v>160952</v>
      </c>
      <c r="E149" s="21">
        <f>157.1796875</f>
        <v>157.1796875</v>
      </c>
    </row>
    <row r="150">
      <c r="A150" s="21">
        <f>29063</f>
        <v>29063</v>
      </c>
      <c r="B150" s="21">
        <f t="shared" si="14"/>
        <v>0</v>
      </c>
      <c r="C150" s="21">
        <f>26266</f>
        <v>26266</v>
      </c>
      <c r="D150" s="21">
        <f>161034</f>
        <v>161034</v>
      </c>
      <c r="E150" s="21">
        <f>157.259765625</f>
        <v>157.259765625</v>
      </c>
    </row>
    <row r="151">
      <c r="A151" s="21">
        <f>29248</f>
        <v>29248</v>
      </c>
      <c r="B151" s="21">
        <f t="shared" si="14"/>
        <v>0</v>
      </c>
      <c r="C151" s="21">
        <f>26407</f>
        <v>26407</v>
      </c>
      <c r="D151" s="21">
        <f>161034</f>
        <v>161034</v>
      </c>
      <c r="E151" s="21">
        <f>157.259765625</f>
        <v>157.259765625</v>
      </c>
    </row>
    <row r="152">
      <c r="A152" s="21">
        <f>29415</f>
        <v>29415</v>
      </c>
      <c r="B152" s="21">
        <f t="shared" si="14"/>
        <v>0</v>
      </c>
      <c r="C152" s="21">
        <f>26574</f>
        <v>26574</v>
      </c>
      <c r="D152" s="21">
        <f>161034</f>
        <v>161034</v>
      </c>
      <c r="E152" s="21">
        <f>157.259765625</f>
        <v>157.259765625</v>
      </c>
    </row>
    <row r="153">
      <c r="A153" s="21">
        <f>29602</f>
        <v>29602</v>
      </c>
      <c r="B153" s="21">
        <f t="shared" si="14"/>
        <v>0</v>
      </c>
      <c r="C153" s="21">
        <f>26723</f>
        <v>26723</v>
      </c>
      <c r="D153" s="21">
        <f>161034</f>
        <v>161034</v>
      </c>
      <c r="E153" s="21">
        <f>157.259765625</f>
        <v>157.259765625</v>
      </c>
    </row>
    <row r="154">
      <c r="A154" s="21">
        <f>29801</f>
        <v>29801</v>
      </c>
      <c r="B154" s="21">
        <f t="shared" si="14"/>
        <v>0</v>
      </c>
      <c r="C154" s="21">
        <f>26895</f>
        <v>26895</v>
      </c>
      <c r="D154" s="21">
        <f>160650</f>
        <v>160650</v>
      </c>
      <c r="E154" s="21">
        <f>156.884765625</f>
        <v>156.884765625</v>
      </c>
    </row>
    <row r="155">
      <c r="A155" s="21">
        <f>29967</f>
        <v>29967</v>
      </c>
      <c r="B155" s="21">
        <f t="shared" si="14"/>
        <v>0</v>
      </c>
      <c r="C155" s="21">
        <f>27041</f>
        <v>27041</v>
      </c>
      <c r="D155" s="21">
        <f t="shared" ref="D155:D164" si="15">156178</f>
        <v>156178</v>
      </c>
      <c r="E155" s="21">
        <f t="shared" ref="E155:E164" si="16">152.517578125</f>
        <v>152.517578125</v>
      </c>
    </row>
    <row r="156">
      <c r="A156" s="21">
        <f>30133</f>
        <v>30133</v>
      </c>
      <c r="B156" s="21">
        <f t="shared" si="14"/>
        <v>0</v>
      </c>
      <c r="C156" s="21">
        <f>27191</f>
        <v>27191</v>
      </c>
      <c r="D156" s="21">
        <f t="shared" si="15"/>
        <v>156178</v>
      </c>
      <c r="E156" s="21">
        <f t="shared" si="16"/>
        <v>152.517578125</v>
      </c>
    </row>
    <row r="157">
      <c r="A157" s="21">
        <f>30303</f>
        <v>30303</v>
      </c>
      <c r="B157" s="21">
        <f t="shared" si="14"/>
        <v>0</v>
      </c>
      <c r="C157" s="21">
        <f>27349</f>
        <v>27349</v>
      </c>
      <c r="D157" s="21">
        <f t="shared" si="15"/>
        <v>156178</v>
      </c>
      <c r="E157" s="21">
        <f t="shared" si="16"/>
        <v>152.517578125</v>
      </c>
    </row>
    <row r="158">
      <c r="A158" s="21">
        <f>30491</f>
        <v>30491</v>
      </c>
      <c r="B158" s="21">
        <f>10</f>
        <v>10</v>
      </c>
      <c r="C158" s="21">
        <f>27507</f>
        <v>27507</v>
      </c>
      <c r="D158" s="21">
        <f t="shared" si="15"/>
        <v>156178</v>
      </c>
      <c r="E158" s="21">
        <f t="shared" si="16"/>
        <v>152.517578125</v>
      </c>
    </row>
    <row r="159">
      <c r="A159" s="21">
        <f>30671</f>
        <v>30671</v>
      </c>
      <c r="B159" s="21">
        <f>10</f>
        <v>10</v>
      </c>
      <c r="C159" s="21">
        <f>27645</f>
        <v>27645</v>
      </c>
      <c r="D159" s="21">
        <f t="shared" si="15"/>
        <v>156178</v>
      </c>
      <c r="E159" s="21">
        <f t="shared" si="16"/>
        <v>152.517578125</v>
      </c>
    </row>
    <row r="160">
      <c r="A160" s="21">
        <f>30837</f>
        <v>30837</v>
      </c>
      <c r="B160" s="21">
        <f>13</f>
        <v>13</v>
      </c>
      <c r="C160" s="21">
        <f>27813</f>
        <v>27813</v>
      </c>
      <c r="D160" s="21">
        <f t="shared" si="15"/>
        <v>156178</v>
      </c>
      <c r="E160" s="21">
        <f t="shared" si="16"/>
        <v>152.517578125</v>
      </c>
    </row>
    <row r="161">
      <c r="A161" s="21">
        <f>31009</f>
        <v>31009</v>
      </c>
      <c r="B161" s="21">
        <f t="shared" ref="B161:B170" si="17">0</f>
        <v>0</v>
      </c>
      <c r="C161" s="21">
        <f>27960</f>
        <v>27960</v>
      </c>
      <c r="D161" s="21">
        <f t="shared" si="15"/>
        <v>156178</v>
      </c>
      <c r="E161" s="21">
        <f t="shared" si="16"/>
        <v>152.517578125</v>
      </c>
    </row>
    <row r="162">
      <c r="A162" s="21">
        <f>31182</f>
        <v>31182</v>
      </c>
      <c r="B162" s="21">
        <f t="shared" si="17"/>
        <v>0</v>
      </c>
      <c r="C162" s="21">
        <f>28123</f>
        <v>28123</v>
      </c>
      <c r="D162" s="21">
        <f t="shared" si="15"/>
        <v>156178</v>
      </c>
      <c r="E162" s="21">
        <f t="shared" si="16"/>
        <v>152.517578125</v>
      </c>
    </row>
    <row r="163">
      <c r="A163" s="21">
        <f>31378</f>
        <v>31378</v>
      </c>
      <c r="B163" s="21">
        <f t="shared" si="17"/>
        <v>0</v>
      </c>
      <c r="C163" s="21">
        <f>28280</f>
        <v>28280</v>
      </c>
      <c r="D163" s="21">
        <f t="shared" si="15"/>
        <v>156178</v>
      </c>
      <c r="E163" s="21">
        <f t="shared" si="16"/>
        <v>152.517578125</v>
      </c>
    </row>
    <row r="164">
      <c r="A164" s="21">
        <f>31560</f>
        <v>31560</v>
      </c>
      <c r="B164" s="21">
        <f t="shared" si="17"/>
        <v>0</v>
      </c>
      <c r="C164" s="21">
        <f>28451</f>
        <v>28451</v>
      </c>
      <c r="D164" s="21">
        <f t="shared" si="15"/>
        <v>156178</v>
      </c>
      <c r="E164" s="21">
        <f t="shared" si="16"/>
        <v>152.517578125</v>
      </c>
    </row>
    <row r="165">
      <c r="A165" s="21">
        <f>31750</f>
        <v>31750</v>
      </c>
      <c r="B165" s="21">
        <f t="shared" si="17"/>
        <v>0</v>
      </c>
      <c r="C165" s="21">
        <f>28665</f>
        <v>28665</v>
      </c>
      <c r="D165" s="21">
        <f>156642</f>
        <v>156642</v>
      </c>
      <c r="E165" s="21">
        <f>152.970703125</f>
        <v>152.970703125</v>
      </c>
    </row>
    <row r="166">
      <c r="A166" s="21">
        <f>31950</f>
        <v>31950</v>
      </c>
      <c r="B166" s="21">
        <f t="shared" si="17"/>
        <v>0</v>
      </c>
      <c r="C166" s="21">
        <f>28841</f>
        <v>28841</v>
      </c>
      <c r="D166" s="21">
        <f>156666</f>
        <v>156666</v>
      </c>
      <c r="E166" s="21">
        <f>152.994140625</f>
        <v>152.994140625</v>
      </c>
    </row>
    <row r="167">
      <c r="A167" s="21">
        <f>32147</f>
        <v>32147</v>
      </c>
      <c r="B167" s="21">
        <f t="shared" si="17"/>
        <v>0</v>
      </c>
      <c r="C167" s="21">
        <f>28995</f>
        <v>28995</v>
      </c>
      <c r="D167" s="21">
        <f>156688</f>
        <v>156688</v>
      </c>
      <c r="E167" s="21">
        <f>153.015625</f>
        <v>153.015625</v>
      </c>
    </row>
    <row r="168">
      <c r="A168" s="21">
        <f>32326</f>
        <v>32326</v>
      </c>
      <c r="B168" s="21">
        <f t="shared" si="17"/>
        <v>0</v>
      </c>
      <c r="C168" s="21">
        <f>29143</f>
        <v>29143</v>
      </c>
      <c r="D168" s="21">
        <f>156688</f>
        <v>156688</v>
      </c>
      <c r="E168" s="21">
        <f>153.015625</f>
        <v>153.015625</v>
      </c>
    </row>
    <row r="169">
      <c r="A169" s="21">
        <f>32495</f>
        <v>32495</v>
      </c>
      <c r="B169" s="21">
        <f t="shared" si="17"/>
        <v>0</v>
      </c>
      <c r="C169" s="21">
        <f>29288</f>
        <v>29288</v>
      </c>
      <c r="D169" s="21">
        <f>156688</f>
        <v>156688</v>
      </c>
      <c r="E169" s="21">
        <f>153.015625</f>
        <v>153.015625</v>
      </c>
    </row>
    <row r="170">
      <c r="A170" s="21">
        <f>32680</f>
        <v>32680</v>
      </c>
      <c r="B170" s="21">
        <f t="shared" si="17"/>
        <v>0</v>
      </c>
      <c r="C170" s="21">
        <f>29450</f>
        <v>29450</v>
      </c>
      <c r="D170" s="21">
        <f>156688</f>
        <v>156688</v>
      </c>
      <c r="E170" s="21">
        <f>153.015625</f>
        <v>153.015625</v>
      </c>
    </row>
    <row r="171">
      <c r="A171" s="21">
        <f>32871</f>
        <v>32871</v>
      </c>
      <c r="B171" s="21">
        <f>28</f>
        <v>28</v>
      </c>
      <c r="C171" s="21">
        <f>29615</f>
        <v>29615</v>
      </c>
      <c r="D171" s="21">
        <f>156688</f>
        <v>156688</v>
      </c>
      <c r="E171" s="21">
        <f>153.015625</f>
        <v>153.015625</v>
      </c>
    </row>
    <row r="172">
      <c r="A172" s="21">
        <f>33042</f>
        <v>33042</v>
      </c>
      <c r="B172" s="21">
        <f>13</f>
        <v>13</v>
      </c>
      <c r="C172" s="21">
        <f>29773</f>
        <v>29773</v>
      </c>
      <c r="D172" s="21">
        <f>156624</f>
        <v>156624</v>
      </c>
      <c r="E172" s="21">
        <f>152.953125</f>
        <v>152.953125</v>
      </c>
    </row>
    <row r="173">
      <c r="A173" s="21">
        <f>33224</f>
        <v>33224</v>
      </c>
      <c r="B173" s="21">
        <f>13</f>
        <v>13</v>
      </c>
      <c r="C173" s="21">
        <f>29943</f>
        <v>29943</v>
      </c>
      <c r="D173" s="21">
        <f>156240</f>
        <v>156240</v>
      </c>
      <c r="E173" s="21">
        <f>152.578125</f>
        <v>152.578125</v>
      </c>
    </row>
    <row r="174">
      <c r="A174" s="21">
        <f>33408</f>
        <v>33408</v>
      </c>
      <c r="B174" s="21">
        <f t="shared" ref="B174:B192" si="18">0</f>
        <v>0</v>
      </c>
      <c r="C174" s="21">
        <f>30104</f>
        <v>30104</v>
      </c>
      <c r="D174" s="21">
        <f>156240</f>
        <v>156240</v>
      </c>
      <c r="E174" s="21">
        <f>152.578125</f>
        <v>152.578125</v>
      </c>
    </row>
    <row r="175">
      <c r="A175" s="21">
        <f>33589</f>
        <v>33589</v>
      </c>
      <c r="B175" s="21">
        <f t="shared" si="18"/>
        <v>0</v>
      </c>
      <c r="C175" s="21">
        <f>30266</f>
        <v>30266</v>
      </c>
      <c r="D175" s="21">
        <f>156240</f>
        <v>156240</v>
      </c>
      <c r="E175" s="21">
        <f>152.578125</f>
        <v>152.578125</v>
      </c>
    </row>
    <row r="176">
      <c r="A176" s="21">
        <f>33754</f>
        <v>33754</v>
      </c>
      <c r="B176" s="21">
        <f t="shared" si="18"/>
        <v>0</v>
      </c>
      <c r="C176" s="21">
        <f>30415</f>
        <v>30415</v>
      </c>
      <c r="D176" s="21">
        <f>156240</f>
        <v>156240</v>
      </c>
      <c r="E176" s="21">
        <f>152.578125</f>
        <v>152.578125</v>
      </c>
    </row>
    <row r="177">
      <c r="A177" s="21">
        <f>33922</f>
        <v>33922</v>
      </c>
      <c r="B177" s="21">
        <f t="shared" si="18"/>
        <v>0</v>
      </c>
      <c r="C177" s="21">
        <f>30596</f>
        <v>30596</v>
      </c>
      <c r="D177" s="21">
        <f>156777</f>
        <v>156777</v>
      </c>
      <c r="E177" s="21">
        <f>153.1025390625</f>
        <v>153.1025390625</v>
      </c>
    </row>
    <row r="178">
      <c r="A178" s="21">
        <f>34105</f>
        <v>34105</v>
      </c>
      <c r="B178" s="21">
        <f t="shared" si="18"/>
        <v>0</v>
      </c>
      <c r="C178" s="21">
        <f>30801</f>
        <v>30801</v>
      </c>
      <c r="D178" s="21">
        <f>162438</f>
        <v>162438</v>
      </c>
      <c r="E178" s="21">
        <f>158.630859375</f>
        <v>158.630859375</v>
      </c>
    </row>
    <row r="179">
      <c r="A179" s="21">
        <f>34289</f>
        <v>34289</v>
      </c>
      <c r="B179" s="21">
        <f t="shared" si="18"/>
        <v>0</v>
      </c>
      <c r="C179" s="21">
        <f>30959</f>
        <v>30959</v>
      </c>
      <c r="D179" s="21">
        <f>162436</f>
        <v>162436</v>
      </c>
      <c r="E179" s="21">
        <f>158.62890625</f>
        <v>158.62890625</v>
      </c>
    </row>
    <row r="180">
      <c r="A180" s="21">
        <f>34476</f>
        <v>34476</v>
      </c>
      <c r="B180" s="21">
        <f t="shared" si="18"/>
        <v>0</v>
      </c>
      <c r="C180" s="21">
        <f>31127</f>
        <v>31127</v>
      </c>
      <c r="D180" s="21">
        <f>162436</f>
        <v>162436</v>
      </c>
      <c r="E180" s="21">
        <f>158.62890625</f>
        <v>158.62890625</v>
      </c>
    </row>
    <row r="181">
      <c r="A181" s="21">
        <f>34641</f>
        <v>34641</v>
      </c>
      <c r="B181" s="21">
        <f t="shared" si="18"/>
        <v>0</v>
      </c>
      <c r="C181" s="21">
        <f>31293</f>
        <v>31293</v>
      </c>
      <c r="D181" s="21">
        <f>162436</f>
        <v>162436</v>
      </c>
      <c r="E181" s="21">
        <f>158.62890625</f>
        <v>158.62890625</v>
      </c>
    </row>
    <row r="182">
      <c r="A182" s="21">
        <f>34823</f>
        <v>34823</v>
      </c>
      <c r="B182" s="21">
        <f t="shared" si="18"/>
        <v>0</v>
      </c>
      <c r="C182" s="21">
        <f>31434</f>
        <v>31434</v>
      </c>
      <c r="D182" s="21">
        <f>162436</f>
        <v>162436</v>
      </c>
      <c r="E182" s="21">
        <f>158.62890625</f>
        <v>158.62890625</v>
      </c>
    </row>
    <row r="183">
      <c r="A183" s="21">
        <f>34987</f>
        <v>34987</v>
      </c>
      <c r="B183" s="21">
        <f t="shared" si="18"/>
        <v>0</v>
      </c>
      <c r="C183" s="21">
        <f>31595</f>
        <v>31595</v>
      </c>
      <c r="D183" s="21">
        <f>162052</f>
        <v>162052</v>
      </c>
      <c r="E183" s="21">
        <f>158.25390625</f>
        <v>158.25390625</v>
      </c>
    </row>
    <row r="184">
      <c r="A184" s="21">
        <f>35178</f>
        <v>35178</v>
      </c>
      <c r="B184" s="21">
        <f t="shared" si="18"/>
        <v>0</v>
      </c>
      <c r="C184" s="21">
        <f>31740</f>
        <v>31740</v>
      </c>
      <c r="D184" s="21">
        <f>156552</f>
        <v>156552</v>
      </c>
      <c r="E184" s="21">
        <f>152.8828125</f>
        <v>152.8828125</v>
      </c>
    </row>
    <row r="185">
      <c r="A185" s="21">
        <f>35346</f>
        <v>35346</v>
      </c>
      <c r="B185" s="21">
        <f t="shared" si="18"/>
        <v>0</v>
      </c>
      <c r="C185" s="21">
        <f>31925</f>
        <v>31925</v>
      </c>
      <c r="D185" s="21">
        <f>156552</f>
        <v>156552</v>
      </c>
      <c r="E185" s="21">
        <f>152.8828125</f>
        <v>152.8828125</v>
      </c>
    </row>
    <row r="186">
      <c r="A186" s="21">
        <f>35527</f>
        <v>35527</v>
      </c>
      <c r="B186" s="21">
        <f t="shared" si="18"/>
        <v>0</v>
      </c>
      <c r="C186" s="21">
        <f>32065</f>
        <v>32065</v>
      </c>
      <c r="D186" s="21">
        <f>156552</f>
        <v>156552</v>
      </c>
      <c r="E186" s="21">
        <f>152.8828125</f>
        <v>152.8828125</v>
      </c>
    </row>
    <row r="187">
      <c r="A187" s="21">
        <f>35691</f>
        <v>35691</v>
      </c>
      <c r="B187" s="21">
        <f t="shared" si="18"/>
        <v>0</v>
      </c>
      <c r="C187" s="21">
        <f>32213</f>
        <v>32213</v>
      </c>
      <c r="D187" s="21">
        <f>156552</f>
        <v>156552</v>
      </c>
      <c r="E187" s="21">
        <f>152.8828125</f>
        <v>152.8828125</v>
      </c>
    </row>
    <row r="188">
      <c r="A188" s="21">
        <f>35867</f>
        <v>35867</v>
      </c>
      <c r="B188" s="21">
        <f t="shared" si="18"/>
        <v>0</v>
      </c>
      <c r="C188" s="21">
        <f>32370</f>
        <v>32370</v>
      </c>
      <c r="D188" s="21">
        <f>156552</f>
        <v>156552</v>
      </c>
      <c r="E188" s="21">
        <f>152.8828125</f>
        <v>152.8828125</v>
      </c>
    </row>
    <row r="189">
      <c r="A189" s="21">
        <f>36117</f>
        <v>36117</v>
      </c>
      <c r="B189" s="21">
        <f t="shared" si="18"/>
        <v>0</v>
      </c>
      <c r="C189" s="21">
        <f>32549</f>
        <v>32549</v>
      </c>
      <c r="D189" s="21">
        <f>156552</f>
        <v>156552</v>
      </c>
      <c r="E189" s="21">
        <f>152.8828125</f>
        <v>152.8828125</v>
      </c>
    </row>
    <row r="190">
      <c r="A190" s="21">
        <f>36353</f>
        <v>36353</v>
      </c>
      <c r="B190" s="21">
        <f t="shared" si="18"/>
        <v>0</v>
      </c>
      <c r="C190" s="21">
        <f>32723</f>
        <v>32723</v>
      </c>
      <c r="D190" s="21">
        <f>156552</f>
        <v>156552</v>
      </c>
      <c r="E190" s="21">
        <f>152.8828125</f>
        <v>152.8828125</v>
      </c>
    </row>
    <row r="191">
      <c r="A191" s="21">
        <f>36558</f>
        <v>36558</v>
      </c>
      <c r="B191" s="21">
        <f t="shared" si="18"/>
        <v>0</v>
      </c>
      <c r="C191" s="21">
        <f>32863</f>
        <v>32863</v>
      </c>
      <c r="D191" s="21">
        <f>156560</f>
        <v>156560</v>
      </c>
      <c r="E191" s="21">
        <f>152.890625</f>
        <v>152.890625</v>
      </c>
    </row>
    <row r="192">
      <c r="A192" s="21">
        <f>36746</f>
        <v>36746</v>
      </c>
      <c r="B192" s="21">
        <f t="shared" si="18"/>
        <v>0</v>
      </c>
      <c r="C192" s="21">
        <f>33054</f>
        <v>33054</v>
      </c>
      <c r="D192" s="21">
        <f>163966</f>
        <v>163966</v>
      </c>
      <c r="E192" s="21">
        <f>160.123046875</f>
        <v>160.123046875</v>
      </c>
    </row>
    <row r="193">
      <c r="C193" s="21">
        <f>33196</f>
        <v>33196</v>
      </c>
      <c r="D193" s="21">
        <f>163962</f>
        <v>163962</v>
      </c>
      <c r="E193" s="21">
        <f>160.119140625</f>
        <v>160.119140625</v>
      </c>
    </row>
    <row r="194">
      <c r="C194" s="21">
        <f>33334</f>
        <v>33334</v>
      </c>
      <c r="D194" s="21">
        <f>163314</f>
        <v>163314</v>
      </c>
      <c r="E194" s="21">
        <f>159.486328125</f>
        <v>159.486328125</v>
      </c>
    </row>
    <row r="195">
      <c r="C195" s="21">
        <f>33504</f>
        <v>33504</v>
      </c>
      <c r="D195" s="21">
        <f>163314</f>
        <v>163314</v>
      </c>
      <c r="E195" s="21">
        <f>159.486328125</f>
        <v>159.486328125</v>
      </c>
    </row>
    <row r="196">
      <c r="C196" s="21">
        <f>33669</f>
        <v>33669</v>
      </c>
      <c r="D196" s="21">
        <f>163314</f>
        <v>163314</v>
      </c>
      <c r="E196" s="21">
        <f>159.486328125</f>
        <v>159.486328125</v>
      </c>
    </row>
    <row r="197">
      <c r="C197" s="21">
        <f>33833</f>
        <v>33833</v>
      </c>
      <c r="D197" s="21">
        <f>163314</f>
        <v>163314</v>
      </c>
      <c r="E197" s="21">
        <f>159.486328125</f>
        <v>159.486328125</v>
      </c>
    </row>
    <row r="198">
      <c r="C198" s="21">
        <f>33996</f>
        <v>33996</v>
      </c>
      <c r="D198" s="21">
        <f>163322</f>
        <v>163322</v>
      </c>
      <c r="E198" s="21">
        <f>159.494140625</f>
        <v>159.494140625</v>
      </c>
    </row>
    <row r="199">
      <c r="C199" s="21">
        <f>34144</f>
        <v>34144</v>
      </c>
      <c r="D199" s="21">
        <f>160250</f>
        <v>160250</v>
      </c>
      <c r="E199" s="21">
        <f>156.494140625</f>
        <v>156.494140625</v>
      </c>
    </row>
    <row r="200">
      <c r="C200" s="21">
        <f>34290</f>
        <v>34290</v>
      </c>
      <c r="D200" s="21">
        <f t="shared" ref="D200:D211" si="19">156410</f>
        <v>156410</v>
      </c>
      <c r="E200" s="21">
        <f t="shared" ref="E200:E211" si="20">152.744140625</f>
        <v>152.744140625</v>
      </c>
    </row>
    <row r="201">
      <c r="C201" s="21">
        <f>34429</f>
        <v>34429</v>
      </c>
      <c r="D201" s="21">
        <f t="shared" si="19"/>
        <v>156410</v>
      </c>
      <c r="E201" s="21">
        <f t="shared" si="20"/>
        <v>152.744140625</v>
      </c>
    </row>
    <row r="202">
      <c r="C202" s="21">
        <f>34592</f>
        <v>34592</v>
      </c>
      <c r="D202" s="21">
        <f t="shared" si="19"/>
        <v>156410</v>
      </c>
      <c r="E202" s="21">
        <f t="shared" si="20"/>
        <v>152.744140625</v>
      </c>
    </row>
    <row r="203">
      <c r="C203" s="21">
        <f>34734</f>
        <v>34734</v>
      </c>
      <c r="D203" s="21">
        <f t="shared" si="19"/>
        <v>156410</v>
      </c>
      <c r="E203" s="21">
        <f t="shared" si="20"/>
        <v>152.744140625</v>
      </c>
    </row>
    <row r="204">
      <c r="C204" s="21">
        <f>34896</f>
        <v>34896</v>
      </c>
      <c r="D204" s="21">
        <f t="shared" si="19"/>
        <v>156410</v>
      </c>
      <c r="E204" s="21">
        <f t="shared" si="20"/>
        <v>152.744140625</v>
      </c>
    </row>
    <row r="205">
      <c r="C205" s="21">
        <f>35056</f>
        <v>35056</v>
      </c>
      <c r="D205" s="21">
        <f t="shared" si="19"/>
        <v>156410</v>
      </c>
      <c r="E205" s="21">
        <f t="shared" si="20"/>
        <v>152.744140625</v>
      </c>
    </row>
    <row r="206">
      <c r="C206" s="21">
        <f>35205</f>
        <v>35205</v>
      </c>
      <c r="D206" s="21">
        <f t="shared" si="19"/>
        <v>156410</v>
      </c>
      <c r="E206" s="21">
        <f t="shared" si="20"/>
        <v>152.744140625</v>
      </c>
    </row>
    <row r="207">
      <c r="C207" s="21">
        <f>35365</f>
        <v>35365</v>
      </c>
      <c r="D207" s="21">
        <f t="shared" si="19"/>
        <v>156410</v>
      </c>
      <c r="E207" s="21">
        <f t="shared" si="20"/>
        <v>152.744140625</v>
      </c>
    </row>
    <row r="208">
      <c r="C208" s="21">
        <f>35519</f>
        <v>35519</v>
      </c>
      <c r="D208" s="21">
        <f t="shared" si="19"/>
        <v>156410</v>
      </c>
      <c r="E208" s="21">
        <f t="shared" si="20"/>
        <v>152.744140625</v>
      </c>
    </row>
    <row r="209">
      <c r="C209" s="21">
        <f>35683</f>
        <v>35683</v>
      </c>
      <c r="D209" s="21">
        <f t="shared" si="19"/>
        <v>156410</v>
      </c>
      <c r="E209" s="21">
        <f t="shared" si="20"/>
        <v>152.744140625</v>
      </c>
    </row>
    <row r="210">
      <c r="C210" s="21">
        <f>35866</f>
        <v>35866</v>
      </c>
      <c r="D210" s="21">
        <f t="shared" si="19"/>
        <v>156410</v>
      </c>
      <c r="E210" s="21">
        <f t="shared" si="20"/>
        <v>152.744140625</v>
      </c>
    </row>
    <row r="211">
      <c r="C211" s="21">
        <f>36053</f>
        <v>36053</v>
      </c>
      <c r="D211" s="21">
        <f t="shared" si="19"/>
        <v>156410</v>
      </c>
      <c r="E211" s="21">
        <f t="shared" si="20"/>
        <v>152.744140625</v>
      </c>
    </row>
    <row r="212">
      <c r="C212" s="21">
        <f>36273</f>
        <v>36273</v>
      </c>
      <c r="D212" s="21">
        <f>156414</f>
        <v>156414</v>
      </c>
      <c r="E212" s="21">
        <f>152.748046875</f>
        <v>152.748046875</v>
      </c>
    </row>
    <row r="213">
      <c r="C213" s="21">
        <f>36474</f>
        <v>36474</v>
      </c>
      <c r="D213" s="21">
        <f>156414</f>
        <v>156414</v>
      </c>
      <c r="E213" s="21">
        <f>152.748046875</f>
        <v>152.748046875</v>
      </c>
    </row>
    <row r="214">
      <c r="C214" s="21">
        <f>36702</f>
        <v>36702</v>
      </c>
      <c r="D214" s="21">
        <f>156414</f>
        <v>156414</v>
      </c>
      <c r="E214" s="21">
        <f>152.748046875</f>
        <v>152.748046875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2016-01-08T15:46:43Z</dcterms:created>
  <dcterms:modified xsi:type="dcterms:W3CDTF">2015-11-23T19:49:40Z</dcterms:modified>
  <cp:lastPrinted>2016-01-08T15:46:43Z</cp:lastPrinted>
</cp:coreProperties>
</file>