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0" yWindow="0" windowWidth="23040" windowHeight="9384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<sst xmlns="http://schemas.openxmlformats.org/spreadsheetml/2006/main" count="8" uniqueCount="8">
  <si>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</si>
  <si>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</si>
  <si>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</si>
  <si>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</si>
  <si>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AVERAGE: 184(186x)</t>
  </si>
  <si>
    <t>AVERAGE: 161(212x)</t>
  </si>
  <si>
    <t>begin</t>
  </si>
  <si>
    <t>max</t>
  </si>
  <si>
    <t>end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</si>
</sst>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Sheet1!$A$2:$A$187</c:f>
              <c:numCache/>
            </c:numRef>
          </c:cat>
          <c:val>
            <c:numRef>
              <c:f>Sheet1!$B$2:$B$187</c:f>
              <c:numCache/>
            </c:numRef>
          </c:val>
          <c:smooth val="0"/>
        </c:ser>
        <c:marker val="1"/>
        <c:axId val="2095064787"/>
        <c:axId val="2095486832"/>
      </c:lineChart>
      <c:catAx>
        <c:axId val="209506478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95486832"/>
        <c:crosses val="autoZero"/>
        <c:auto val="1"/>
        <c:lblOffset val="100"/>
        <c:tickLblSkip val="1"/>
        <c:tickMarkSkip val="1"/>
        <c:noMultiLvlLbl val="0"/>
      </c:catAx>
      <c:valAx>
        <c:axId val="209548683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09506478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Sheet1!$C$2:$C$213</c:f>
              <c:numCache/>
            </c:numRef>
          </c:cat>
          <c:val>
            <c:numRef>
              <c:f>Sheet1!$E$2:$E$213</c:f>
              <c:numCache/>
            </c:numRef>
          </c:val>
          <c:smooth val="0"/>
        </c:ser>
        <c:marker val="1"/>
        <c:axId val="391183339"/>
        <c:axId val="1529115495"/>
      </c:lineChart>
      <c:catAx>
        <c:axId val="39118333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529115495"/>
        <c:crosses val="autoZero"/>
        <c:auto val="1"/>
        <c:lblOffset val="100"/>
        <c:tickLblSkip val="1"/>
        <c:tickMarkSkip val="1"/>
        <c:noMultiLvlLbl val="0"/>
      </c:catAx>
      <c:valAx>
        <c:axId val="152911549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9118333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21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1597</f>
        <v>1597</v>
      </c>
      <c r="B2" s="21">
        <f>0</f>
        <v>0</v>
      </c>
      <c r="C2" s="21">
        <f>1728</f>
        <v>1728</v>
      </c>
      <c r="D2" s="21">
        <f>7443</f>
        <v>7443</v>
      </c>
      <c r="E2" s="21">
        <f>7.2685546875</f>
        <v>7.2685546875</v>
      </c>
      <c r="G2" s="21">
        <f>184</f>
        <v>184</v>
      </c>
    </row>
    <row r="3">
      <c r="A3" s="21">
        <f>1818</f>
        <v>1818</v>
      </c>
      <c r="B3" s="21">
        <f>23</f>
        <v>23</v>
      </c>
      <c r="C3" s="21">
        <f>1895</f>
        <v>1895</v>
      </c>
      <c r="D3" s="21">
        <f>14384</f>
        <v>14384</v>
      </c>
      <c r="E3" s="21">
        <f>14.046875</f>
        <v>14.046875</v>
      </c>
    </row>
    <row r="4">
      <c r="A4" s="21">
        <f>2048</f>
        <v>2048</v>
      </c>
      <c r="B4" s="21">
        <f>33</f>
        <v>33</v>
      </c>
      <c r="C4" s="21">
        <f>2067</f>
        <v>2067</v>
      </c>
      <c r="D4" s="21">
        <f>60882</f>
        <v>60882</v>
      </c>
      <c r="E4" s="21">
        <f>59.455078125</f>
        <v>59.455078125</v>
      </c>
      <c r="G4" s="21" t="s">
        <v>5</v>
      </c>
    </row>
    <row r="5">
      <c r="A5" s="21">
        <f>2220</f>
        <v>2220</v>
      </c>
      <c r="B5" s="21">
        <f>17</f>
        <v>17</v>
      </c>
      <c r="C5" s="21">
        <f>2191</f>
        <v>2191</v>
      </c>
      <c r="D5" s="21">
        <f>67112</f>
        <v>67112</v>
      </c>
      <c r="E5" s="21">
        <f>65.5390625</f>
        <v>65.5390625</v>
      </c>
      <c r="G5" s="21">
        <f>161</f>
        <v>161</v>
      </c>
    </row>
    <row r="6">
      <c r="A6" s="21">
        <f>2384</f>
        <v>2384</v>
      </c>
      <c r="B6" s="21">
        <f>24</f>
        <v>24</v>
      </c>
      <c r="C6" s="21">
        <f>2331</f>
        <v>2331</v>
      </c>
      <c r="D6" s="21">
        <f>72319</f>
        <v>72319</v>
      </c>
      <c r="E6" s="21">
        <f>70.6240234375</f>
        <v>70.6240234375</v>
      </c>
    </row>
    <row r="7">
      <c r="A7" s="21">
        <f>2571</f>
        <v>2571</v>
      </c>
      <c r="B7" s="21">
        <f>19</f>
        <v>19</v>
      </c>
      <c r="C7" s="21">
        <f>2453</f>
        <v>2453</v>
      </c>
      <c r="D7" s="21">
        <f>72359</f>
        <v>72359</v>
      </c>
      <c r="E7" s="21">
        <f>70.6630859375</f>
        <v>70.6630859375</v>
      </c>
    </row>
    <row r="8">
      <c r="A8" s="21">
        <f>2762</f>
        <v>2762</v>
      </c>
      <c r="B8" s="21">
        <f>33</f>
        <v>33</v>
      </c>
      <c r="C8" s="21">
        <f>2590</f>
        <v>2590</v>
      </c>
      <c r="D8" s="21">
        <f>72944</f>
        <v>72944</v>
      </c>
      <c r="E8" s="21">
        <f>71.234375</f>
        <v>71.234375</v>
      </c>
    </row>
    <row r="9">
      <c r="A9" s="21">
        <f>2944</f>
        <v>2944</v>
      </c>
      <c r="B9" s="21">
        <f>20</f>
        <v>20</v>
      </c>
      <c r="C9" s="21">
        <f>2719</f>
        <v>2719</v>
      </c>
      <c r="D9" s="21">
        <f>74573</f>
        <v>74573</v>
      </c>
      <c r="E9" s="21">
        <f>72.8251953125</f>
        <v>72.8251953125</v>
      </c>
    </row>
    <row r="10">
      <c r="A10" s="21">
        <f>3150</f>
        <v>3150</v>
      </c>
      <c r="B10" s="21">
        <f>0</f>
        <v>0</v>
      </c>
      <c r="C10" s="21">
        <f>2851</f>
        <v>2851</v>
      </c>
      <c r="D10" s="21">
        <f>76785</f>
        <v>76785</v>
      </c>
      <c r="E10" s="21">
        <f>74.9853515625</f>
        <v>74.9853515625</v>
      </c>
    </row>
    <row r="11">
      <c r="A11" s="21">
        <f>3340</f>
        <v>3340</v>
      </c>
      <c r="B11" s="21">
        <f>0</f>
        <v>0</v>
      </c>
      <c r="C11" s="21">
        <f>3070</f>
        <v>3070</v>
      </c>
      <c r="D11" s="21">
        <f>110678</f>
        <v>110678</v>
      </c>
      <c r="E11" s="21">
        <f>108.083984375</f>
        <v>108.083984375</v>
      </c>
    </row>
    <row r="12">
      <c r="A12" s="21">
        <f>3516</f>
        <v>3516</v>
      </c>
      <c r="B12" s="21">
        <f>0</f>
        <v>0</v>
      </c>
      <c r="C12" s="21">
        <f>3203</f>
        <v>3203</v>
      </c>
      <c r="D12" s="21">
        <f>122050</f>
        <v>122050</v>
      </c>
      <c r="E12" s="21">
        <f>119.189453125</f>
        <v>119.189453125</v>
      </c>
      <c r="H12" s="21" t="s">
        <v>6</v>
      </c>
      <c r="I12" s="21" t="s">
        <v>7</v>
      </c>
      <c r="J12" s="21" t="s">
        <v>8</v>
      </c>
    </row>
    <row r="13">
      <c r="A13" s="21">
        <f>3685</f>
        <v>3685</v>
      </c>
      <c r="B13" s="21">
        <f>0</f>
        <v>0</v>
      </c>
      <c r="C13" s="21">
        <f>3336</f>
        <v>3336</v>
      </c>
      <c r="D13" s="21">
        <f>122086</f>
        <v>122086</v>
      </c>
      <c r="E13" s="21">
        <f>119.224609375</f>
        <v>119.224609375</v>
      </c>
      <c r="H13" s="21">
        <v>119</v>
      </c>
      <c r="I13" s="21">
        <f>MAX(E2:E864)</f>
        <v>159.5947265625</v>
      </c>
      <c r="J13" s="21">
        <v>153</v>
      </c>
    </row>
    <row r="14">
      <c r="A14" s="21">
        <f>3887</f>
        <v>3887</v>
      </c>
      <c r="B14" s="21">
        <f>0</f>
        <v>0</v>
      </c>
      <c r="C14" s="21">
        <f>3486</f>
        <v>3486</v>
      </c>
      <c r="D14" s="21">
        <f>122086</f>
        <v>122086</v>
      </c>
      <c r="E14" s="21">
        <f>119.224609375</f>
        <v>119.224609375</v>
      </c>
    </row>
    <row r="15">
      <c r="A15" s="21">
        <f>4065</f>
        <v>4065</v>
      </c>
      <c r="B15" s="21">
        <f>0</f>
        <v>0</v>
      </c>
      <c r="C15" s="21">
        <f>3643</f>
        <v>3643</v>
      </c>
      <c r="D15" s="21">
        <f>122086</f>
        <v>122086</v>
      </c>
      <c r="E15" s="21">
        <f>119.224609375</f>
        <v>119.224609375</v>
      </c>
    </row>
    <row r="16">
      <c r="A16" s="21">
        <f>4252</f>
        <v>4252</v>
      </c>
      <c r="B16" s="21">
        <f>11</f>
        <v>11</v>
      </c>
      <c r="C16" s="21">
        <f>3782</f>
        <v>3782</v>
      </c>
      <c r="D16" s="21">
        <f>122086</f>
        <v>122086</v>
      </c>
      <c r="E16" s="21">
        <f>119.224609375</f>
        <v>119.224609375</v>
      </c>
    </row>
    <row r="17">
      <c r="A17" s="21">
        <f>4472</f>
        <v>4472</v>
      </c>
      <c r="B17" s="21">
        <f>5</f>
        <v>5</v>
      </c>
      <c r="C17" s="21">
        <f>3919</f>
        <v>3919</v>
      </c>
      <c r="D17" s="21">
        <f>122091</f>
        <v>122091</v>
      </c>
      <c r="E17" s="21">
        <f>119.2294921875</f>
        <v>119.2294921875</v>
      </c>
    </row>
    <row r="18">
      <c r="A18" s="21">
        <f>4660</f>
        <v>4660</v>
      </c>
      <c r="B18" s="21">
        <f>0</f>
        <v>0</v>
      </c>
      <c r="C18" s="21">
        <f>4059</f>
        <v>4059</v>
      </c>
      <c r="D18" s="21">
        <f>122098</f>
        <v>122098</v>
      </c>
      <c r="E18" s="21">
        <f>119.236328125</f>
        <v>119.236328125</v>
      </c>
    </row>
    <row r="19">
      <c r="A19" s="21">
        <f>4847</f>
        <v>4847</v>
      </c>
      <c r="B19" s="21">
        <f>0</f>
        <v>0</v>
      </c>
      <c r="C19" s="21">
        <f>4223</f>
        <v>4223</v>
      </c>
      <c r="D19" s="21">
        <f>119699</f>
        <v>119699</v>
      </c>
      <c r="E19" s="21">
        <f>116.8935546875</f>
        <v>116.8935546875</v>
      </c>
    </row>
    <row r="20">
      <c r="A20" s="21">
        <f>5056</f>
        <v>5056</v>
      </c>
      <c r="B20" s="21">
        <f>0</f>
        <v>0</v>
      </c>
      <c r="C20" s="21">
        <f>4376</f>
        <v>4376</v>
      </c>
      <c r="D20" s="21">
        <f>119914</f>
        <v>119914</v>
      </c>
      <c r="E20" s="21">
        <f>117.103515625</f>
        <v>117.103515625</v>
      </c>
    </row>
    <row r="21">
      <c r="A21" s="21">
        <f>5244</f>
        <v>5244</v>
      </c>
      <c r="B21" s="21">
        <f>0</f>
        <v>0</v>
      </c>
      <c r="C21" s="21">
        <f>4539</f>
        <v>4539</v>
      </c>
      <c r="D21" s="21">
        <f>120048</f>
        <v>120048</v>
      </c>
      <c r="E21" s="21">
        <f>117.234375</f>
        <v>117.234375</v>
      </c>
    </row>
    <row r="22">
      <c r="A22" s="21">
        <f>5521</f>
        <v>5521</v>
      </c>
      <c r="B22" s="21">
        <f>0</f>
        <v>0</v>
      </c>
      <c r="C22" s="21">
        <f>4702</f>
        <v>4702</v>
      </c>
      <c r="D22" s="21">
        <f>120057</f>
        <v>120057</v>
      </c>
      <c r="E22" s="21">
        <f>117.2431640625</f>
        <v>117.2431640625</v>
      </c>
    </row>
    <row r="23">
      <c r="A23" s="21">
        <f>5745</f>
        <v>5745</v>
      </c>
      <c r="B23" s="21">
        <f>6</f>
        <v>6</v>
      </c>
      <c r="C23" s="21">
        <f>4941</f>
        <v>4941</v>
      </c>
      <c r="D23" s="21">
        <f>120056</f>
        <v>120056</v>
      </c>
      <c r="E23" s="21">
        <f>117.2421875</f>
        <v>117.2421875</v>
      </c>
    </row>
    <row r="24">
      <c r="A24" s="21">
        <f>5931</f>
        <v>5931</v>
      </c>
      <c r="B24" s="21">
        <f>0</f>
        <v>0</v>
      </c>
      <c r="C24" s="21">
        <f>5115</f>
        <v>5115</v>
      </c>
      <c r="D24" s="21">
        <f>120056</f>
        <v>120056</v>
      </c>
      <c r="E24" s="21">
        <f>117.2421875</f>
        <v>117.2421875</v>
      </c>
    </row>
    <row r="25">
      <c r="A25" s="21">
        <f>6128</f>
        <v>6128</v>
      </c>
      <c r="B25" s="21">
        <f>33</f>
        <v>33</v>
      </c>
      <c r="C25" s="21">
        <f>5291</f>
        <v>5291</v>
      </c>
      <c r="D25" s="21">
        <f>120057</f>
        <v>120057</v>
      </c>
      <c r="E25" s="21">
        <f>117.2431640625</f>
        <v>117.2431640625</v>
      </c>
    </row>
    <row r="26">
      <c r="A26" s="21">
        <f>6304</f>
        <v>6304</v>
      </c>
      <c r="B26" s="21">
        <f>3</f>
        <v>3</v>
      </c>
      <c r="C26" s="21">
        <f>5455</f>
        <v>5455</v>
      </c>
      <c r="D26" s="21">
        <f>120056</f>
        <v>120056</v>
      </c>
      <c r="E26" s="21">
        <f>117.2421875</f>
        <v>117.2421875</v>
      </c>
    </row>
    <row r="27">
      <c r="A27" s="21">
        <f>6481</f>
        <v>6481</v>
      </c>
      <c r="B27" s="21">
        <f>34</f>
        <v>34</v>
      </c>
      <c r="C27" s="21">
        <f>5651</f>
        <v>5651</v>
      </c>
      <c r="D27" s="21">
        <f>120056</f>
        <v>120056</v>
      </c>
      <c r="E27" s="21">
        <f>117.2421875</f>
        <v>117.2421875</v>
      </c>
    </row>
    <row r="28">
      <c r="A28" s="21">
        <f>6696</f>
        <v>6696</v>
      </c>
      <c r="B28" s="21">
        <f>21</f>
        <v>21</v>
      </c>
      <c r="C28" s="21">
        <f>5846</f>
        <v>5846</v>
      </c>
      <c r="D28" s="21">
        <f>120288</f>
        <v>120288</v>
      </c>
      <c r="E28" s="21">
        <f>117.46875</f>
        <v>117.46875</v>
      </c>
    </row>
    <row r="29">
      <c r="A29" s="21">
        <f>6856</f>
        <v>6856</v>
      </c>
      <c r="B29" s="21">
        <f>0</f>
        <v>0</v>
      </c>
      <c r="C29" s="21">
        <f>5980</f>
        <v>5980</v>
      </c>
      <c r="D29" s="21">
        <f>120436</f>
        <v>120436</v>
      </c>
      <c r="E29" s="21">
        <f>117.61328125</f>
        <v>117.61328125</v>
      </c>
    </row>
    <row r="30">
      <c r="A30" s="21">
        <f>7025</f>
        <v>7025</v>
      </c>
      <c r="B30" s="21">
        <f>0</f>
        <v>0</v>
      </c>
      <c r="C30" s="21">
        <f>6180</f>
        <v>6180</v>
      </c>
      <c r="D30" s="21">
        <f>136291</f>
        <v>136291</v>
      </c>
      <c r="E30" s="21">
        <f>133.0966796875</f>
        <v>133.0966796875</v>
      </c>
    </row>
    <row r="31">
      <c r="A31" s="21">
        <f>7201</f>
        <v>7201</v>
      </c>
      <c r="B31" s="21">
        <f>0</f>
        <v>0</v>
      </c>
      <c r="C31" s="21">
        <f>6313</f>
        <v>6313</v>
      </c>
      <c r="D31" s="21">
        <f>135881</f>
        <v>135881</v>
      </c>
      <c r="E31" s="21">
        <f>132.6962890625</f>
        <v>132.6962890625</v>
      </c>
    </row>
    <row r="32">
      <c r="A32" s="21">
        <f>7403</f>
        <v>7403</v>
      </c>
      <c r="B32" s="21">
        <f>0</f>
        <v>0</v>
      </c>
      <c r="C32" s="21">
        <f>6465</f>
        <v>6465</v>
      </c>
      <c r="D32" s="21">
        <f>136592</f>
        <v>136592</v>
      </c>
      <c r="E32" s="21">
        <f>133.390625</f>
        <v>133.390625</v>
      </c>
    </row>
    <row r="33">
      <c r="A33" s="21">
        <f>7589</f>
        <v>7589</v>
      </c>
      <c r="B33" s="21">
        <f>3</f>
        <v>3</v>
      </c>
      <c r="C33" s="21">
        <f>6674</f>
        <v>6674</v>
      </c>
      <c r="D33" s="21">
        <f>137501</f>
        <v>137501</v>
      </c>
      <c r="E33" s="21">
        <f>134.2783203125</f>
        <v>134.2783203125</v>
      </c>
    </row>
    <row r="34">
      <c r="A34" s="21">
        <f>7802</f>
        <v>7802</v>
      </c>
      <c r="B34" s="21">
        <f>7</f>
        <v>7</v>
      </c>
      <c r="C34" s="21">
        <f>6822</f>
        <v>6822</v>
      </c>
      <c r="D34" s="21">
        <f>158480</f>
        <v>158480</v>
      </c>
      <c r="E34" s="21">
        <f>154.765625</f>
        <v>154.765625</v>
      </c>
    </row>
    <row r="35">
      <c r="A35" s="21">
        <f>8010</f>
        <v>8010</v>
      </c>
      <c r="B35" s="21">
        <f t="shared" ref="B35:B44" si="0">0</f>
        <v>0</v>
      </c>
      <c r="C35" s="21">
        <f>6963</f>
        <v>6963</v>
      </c>
      <c r="D35" s="21">
        <f>158900</f>
        <v>158900</v>
      </c>
      <c r="E35" s="21">
        <f>155.17578125</f>
        <v>155.17578125</v>
      </c>
    </row>
    <row r="36">
      <c r="A36" s="21">
        <f>8181</f>
        <v>8181</v>
      </c>
      <c r="B36" s="21">
        <f t="shared" si="0"/>
        <v>0</v>
      </c>
      <c r="C36" s="21">
        <f>7134</f>
        <v>7134</v>
      </c>
      <c r="D36" s="21">
        <f>158840</f>
        <v>158840</v>
      </c>
      <c r="E36" s="21">
        <f>155.1171875</f>
        <v>155.1171875</v>
      </c>
    </row>
    <row r="37">
      <c r="A37" s="21">
        <f>8346</f>
        <v>8346</v>
      </c>
      <c r="B37" s="21">
        <f t="shared" si="0"/>
        <v>0</v>
      </c>
      <c r="C37" s="21">
        <f>7273</f>
        <v>7273</v>
      </c>
      <c r="D37" s="21">
        <f>158840</f>
        <v>158840</v>
      </c>
      <c r="E37" s="21">
        <f>155.1171875</f>
        <v>155.1171875</v>
      </c>
    </row>
    <row r="38">
      <c r="A38" s="21">
        <f>8518</f>
        <v>8518</v>
      </c>
      <c r="B38" s="21">
        <f t="shared" si="0"/>
        <v>0</v>
      </c>
      <c r="C38" s="21">
        <f>7422</f>
        <v>7422</v>
      </c>
      <c r="D38" s="21">
        <f>158841</f>
        <v>158841</v>
      </c>
      <c r="E38" s="21">
        <f>155.1181640625</f>
        <v>155.1181640625</v>
      </c>
    </row>
    <row r="39">
      <c r="A39" s="21">
        <f>8691</f>
        <v>8691</v>
      </c>
      <c r="B39" s="21">
        <f t="shared" si="0"/>
        <v>0</v>
      </c>
      <c r="C39" s="21">
        <f>7560</f>
        <v>7560</v>
      </c>
      <c r="D39" s="21">
        <f>158840</f>
        <v>158840</v>
      </c>
      <c r="E39" s="21">
        <f>155.1171875</f>
        <v>155.1171875</v>
      </c>
    </row>
    <row r="40">
      <c r="A40" s="21">
        <f>8885</f>
        <v>8885</v>
      </c>
      <c r="B40" s="21">
        <f t="shared" si="0"/>
        <v>0</v>
      </c>
      <c r="C40" s="21">
        <f>7717</f>
        <v>7717</v>
      </c>
      <c r="D40" s="21">
        <f>158818</f>
        <v>158818</v>
      </c>
      <c r="E40" s="21">
        <f>155.095703125</f>
        <v>155.095703125</v>
      </c>
    </row>
    <row r="41">
      <c r="A41" s="21">
        <f>9133</f>
        <v>9133</v>
      </c>
      <c r="B41" s="21">
        <f t="shared" si="0"/>
        <v>0</v>
      </c>
      <c r="C41" s="21">
        <f>7885</f>
        <v>7885</v>
      </c>
      <c r="D41" s="21">
        <f>152250</f>
        <v>152250</v>
      </c>
      <c r="E41" s="21">
        <f>148.681640625</f>
        <v>148.681640625</v>
      </c>
    </row>
    <row r="42">
      <c r="A42" s="21">
        <f>9337</f>
        <v>9337</v>
      </c>
      <c r="B42" s="21">
        <f t="shared" si="0"/>
        <v>0</v>
      </c>
      <c r="C42" s="21">
        <f>8029</f>
        <v>8029</v>
      </c>
      <c r="D42" s="21">
        <f>152323</f>
        <v>152323</v>
      </c>
      <c r="E42" s="21">
        <f>148.7529296875</f>
        <v>148.7529296875</v>
      </c>
    </row>
    <row r="43">
      <c r="A43" s="21">
        <f>9548</f>
        <v>9548</v>
      </c>
      <c r="B43" s="21">
        <f t="shared" si="0"/>
        <v>0</v>
      </c>
      <c r="C43" s="21">
        <f>8181</f>
        <v>8181</v>
      </c>
      <c r="D43" s="21">
        <f>152322</f>
        <v>152322</v>
      </c>
      <c r="E43" s="21">
        <f>148.751953125</f>
        <v>148.751953125</v>
      </c>
    </row>
    <row r="44">
      <c r="A44" s="21">
        <f>9742</f>
        <v>9742</v>
      </c>
      <c r="B44" s="21">
        <f t="shared" si="0"/>
        <v>0</v>
      </c>
      <c r="C44" s="21">
        <f>8343</f>
        <v>8343</v>
      </c>
      <c r="D44" s="21">
        <f>152322</f>
        <v>152322</v>
      </c>
      <c r="E44" s="21">
        <f>148.751953125</f>
        <v>148.751953125</v>
      </c>
    </row>
    <row r="45">
      <c r="A45" s="21">
        <f>9934</f>
        <v>9934</v>
      </c>
      <c r="B45" s="21">
        <f>3</f>
        <v>3</v>
      </c>
      <c r="C45" s="21">
        <f>8484</f>
        <v>8484</v>
      </c>
      <c r="D45" s="21">
        <f>152322</f>
        <v>152322</v>
      </c>
      <c r="E45" s="21">
        <f>148.751953125</f>
        <v>148.751953125</v>
      </c>
    </row>
    <row r="46">
      <c r="A46" s="21">
        <f>10164</f>
        <v>10164</v>
      </c>
      <c r="B46" s="21">
        <f>19</f>
        <v>19</v>
      </c>
      <c r="C46" s="21">
        <f>8642</f>
        <v>8642</v>
      </c>
      <c r="D46" s="21">
        <f>152322</f>
        <v>152322</v>
      </c>
      <c r="E46" s="21">
        <f>148.751953125</f>
        <v>148.751953125</v>
      </c>
    </row>
    <row r="47">
      <c r="A47" s="21">
        <f>10328</f>
        <v>10328</v>
      </c>
      <c r="B47" s="21">
        <f>16</f>
        <v>16</v>
      </c>
      <c r="C47" s="21">
        <f>8790</f>
        <v>8790</v>
      </c>
      <c r="D47" s="21">
        <f>152322</f>
        <v>152322</v>
      </c>
      <c r="E47" s="21">
        <f>148.751953125</f>
        <v>148.751953125</v>
      </c>
    </row>
    <row r="48">
      <c r="A48" s="21">
        <f>10492</f>
        <v>10492</v>
      </c>
      <c r="B48" s="21">
        <f t="shared" ref="B48:B58" si="1">0</f>
        <v>0</v>
      </c>
      <c r="C48" s="21">
        <f>8965</f>
        <v>8965</v>
      </c>
      <c r="D48" s="21">
        <f>152322</f>
        <v>152322</v>
      </c>
      <c r="E48" s="21">
        <f>148.751953125</f>
        <v>148.751953125</v>
      </c>
    </row>
    <row r="49">
      <c r="A49" s="21">
        <f>10689</f>
        <v>10689</v>
      </c>
      <c r="B49" s="21">
        <f t="shared" si="1"/>
        <v>0</v>
      </c>
      <c r="C49" s="21">
        <f>9186</f>
        <v>9186</v>
      </c>
      <c r="D49" s="21">
        <f>152322</f>
        <v>152322</v>
      </c>
      <c r="E49" s="21">
        <f>148.751953125</f>
        <v>148.751953125</v>
      </c>
    </row>
    <row r="50">
      <c r="A50" s="21">
        <f>10876</f>
        <v>10876</v>
      </c>
      <c r="B50" s="21">
        <f t="shared" si="1"/>
        <v>0</v>
      </c>
      <c r="C50" s="21">
        <f>9376</f>
        <v>9376</v>
      </c>
      <c r="D50" s="21">
        <f>152323</f>
        <v>152323</v>
      </c>
      <c r="E50" s="21">
        <f>148.7529296875</f>
        <v>148.7529296875</v>
      </c>
    </row>
    <row r="51">
      <c r="A51" s="21">
        <f>11081</f>
        <v>11081</v>
      </c>
      <c r="B51" s="21">
        <f t="shared" si="1"/>
        <v>0</v>
      </c>
      <c r="C51" s="21">
        <f>9565</f>
        <v>9565</v>
      </c>
      <c r="D51" s="21">
        <f>152323</f>
        <v>152323</v>
      </c>
      <c r="E51" s="21">
        <f>148.7529296875</f>
        <v>148.7529296875</v>
      </c>
    </row>
    <row r="52">
      <c r="A52" s="21">
        <f>11252</f>
        <v>11252</v>
      </c>
      <c r="B52" s="21">
        <f t="shared" si="1"/>
        <v>0</v>
      </c>
      <c r="C52" s="21">
        <f>9738</f>
        <v>9738</v>
      </c>
      <c r="D52" s="21">
        <f>152322</f>
        <v>152322</v>
      </c>
      <c r="E52" s="21">
        <f>148.751953125</f>
        <v>148.751953125</v>
      </c>
    </row>
    <row r="53">
      <c r="A53" s="21">
        <f>11441</f>
        <v>11441</v>
      </c>
      <c r="B53" s="21">
        <f t="shared" si="1"/>
        <v>0</v>
      </c>
      <c r="C53" s="21">
        <f>9983</f>
        <v>9983</v>
      </c>
      <c r="D53" s="21">
        <f>152360</f>
        <v>152360</v>
      </c>
      <c r="E53" s="21">
        <f>148.7890625</f>
        <v>148.7890625</v>
      </c>
    </row>
    <row r="54">
      <c r="A54" s="21">
        <f>11645</f>
        <v>11645</v>
      </c>
      <c r="B54" s="21">
        <f t="shared" si="1"/>
        <v>0</v>
      </c>
      <c r="C54" s="21">
        <f>10156</f>
        <v>10156</v>
      </c>
      <c r="D54" s="21">
        <f>155184</f>
        <v>155184</v>
      </c>
      <c r="E54" s="21">
        <f>151.546875</f>
        <v>151.546875</v>
      </c>
    </row>
    <row r="55">
      <c r="A55" s="21">
        <f>11811</f>
        <v>11811</v>
      </c>
      <c r="B55" s="21">
        <f t="shared" si="1"/>
        <v>0</v>
      </c>
      <c r="C55" s="21">
        <f>10316</f>
        <v>10316</v>
      </c>
      <c r="D55" s="21">
        <f>155568</f>
        <v>155568</v>
      </c>
      <c r="E55" s="21">
        <f>151.921875</f>
        <v>151.921875</v>
      </c>
    </row>
    <row r="56">
      <c r="A56" s="21">
        <f>12014</f>
        <v>12014</v>
      </c>
      <c r="B56" s="21">
        <f t="shared" si="1"/>
        <v>0</v>
      </c>
      <c r="C56" s="21">
        <f>10473</f>
        <v>10473</v>
      </c>
      <c r="D56" s="21">
        <f>155694</f>
        <v>155694</v>
      </c>
      <c r="E56" s="21">
        <f>152.044921875</f>
        <v>152.044921875</v>
      </c>
    </row>
    <row r="57">
      <c r="A57" s="21">
        <f>12191</f>
        <v>12191</v>
      </c>
      <c r="B57" s="21">
        <f t="shared" si="1"/>
        <v>0</v>
      </c>
      <c r="C57" s="21">
        <f>10620</f>
        <v>10620</v>
      </c>
      <c r="D57" s="21">
        <f>155694</f>
        <v>155694</v>
      </c>
      <c r="E57" s="21">
        <f>152.044921875</f>
        <v>152.044921875</v>
      </c>
    </row>
    <row r="58">
      <c r="A58" s="21">
        <f>12375</f>
        <v>12375</v>
      </c>
      <c r="B58" s="21">
        <f t="shared" si="1"/>
        <v>0</v>
      </c>
      <c r="C58" s="21">
        <f>10793</f>
        <v>10793</v>
      </c>
      <c r="D58" s="21">
        <f>155694</f>
        <v>155694</v>
      </c>
      <c r="E58" s="21">
        <f>152.044921875</f>
        <v>152.044921875</v>
      </c>
    </row>
    <row r="59">
      <c r="A59" s="21">
        <f>12576</f>
        <v>12576</v>
      </c>
      <c r="B59" s="21">
        <f>14</f>
        <v>14</v>
      </c>
      <c r="C59" s="21">
        <f>10950</f>
        <v>10950</v>
      </c>
      <c r="D59" s="21">
        <f>155694</f>
        <v>155694</v>
      </c>
      <c r="E59" s="21">
        <f>152.044921875</f>
        <v>152.044921875</v>
      </c>
    </row>
    <row r="60">
      <c r="A60" s="21">
        <f>12784</f>
        <v>12784</v>
      </c>
      <c r="B60" s="21">
        <f>10</f>
        <v>10</v>
      </c>
      <c r="C60" s="21">
        <f>11094</f>
        <v>11094</v>
      </c>
      <c r="D60" s="21">
        <f>155695</f>
        <v>155695</v>
      </c>
      <c r="E60" s="21">
        <f>152.0458984375</f>
        <v>152.0458984375</v>
      </c>
    </row>
    <row r="61">
      <c r="A61" s="21">
        <f>12950</f>
        <v>12950</v>
      </c>
      <c r="B61" s="21">
        <f t="shared" ref="B61:B76" si="2">0</f>
        <v>0</v>
      </c>
      <c r="C61" s="21">
        <f>11252</f>
        <v>11252</v>
      </c>
      <c r="D61" s="21">
        <f>153210</f>
        <v>153210</v>
      </c>
      <c r="E61" s="21">
        <f>149.619140625</f>
        <v>149.619140625</v>
      </c>
    </row>
    <row r="62">
      <c r="A62" s="21">
        <f>13131</f>
        <v>13131</v>
      </c>
      <c r="B62" s="21">
        <f t="shared" si="2"/>
        <v>0</v>
      </c>
      <c r="C62" s="21">
        <f>11399</f>
        <v>11399</v>
      </c>
      <c r="D62" s="21">
        <f>153210</f>
        <v>153210</v>
      </c>
      <c r="E62" s="21">
        <f>149.619140625</f>
        <v>149.619140625</v>
      </c>
    </row>
    <row r="63">
      <c r="A63" s="21">
        <f>13307</f>
        <v>13307</v>
      </c>
      <c r="B63" s="21">
        <f t="shared" si="2"/>
        <v>0</v>
      </c>
      <c r="C63" s="21">
        <f>11549</f>
        <v>11549</v>
      </c>
      <c r="D63" s="21">
        <f>153210</f>
        <v>153210</v>
      </c>
      <c r="E63" s="21">
        <f>149.619140625</f>
        <v>149.619140625</v>
      </c>
    </row>
    <row r="64">
      <c r="A64" s="21">
        <f>13483</f>
        <v>13483</v>
      </c>
      <c r="B64" s="21">
        <f t="shared" si="2"/>
        <v>0</v>
      </c>
      <c r="C64" s="21">
        <f>11724</f>
        <v>11724</v>
      </c>
      <c r="D64" s="21">
        <f>153210</f>
        <v>153210</v>
      </c>
      <c r="E64" s="21">
        <f>149.619140625</f>
        <v>149.619140625</v>
      </c>
    </row>
    <row r="65">
      <c r="A65" s="21">
        <f>13669</f>
        <v>13669</v>
      </c>
      <c r="B65" s="21">
        <f t="shared" si="2"/>
        <v>0</v>
      </c>
      <c r="C65" s="21">
        <f>11882</f>
        <v>11882</v>
      </c>
      <c r="D65" s="21">
        <f>153210</f>
        <v>153210</v>
      </c>
      <c r="E65" s="21">
        <f>149.619140625</f>
        <v>149.619140625</v>
      </c>
    </row>
    <row r="66">
      <c r="A66" s="21">
        <f>13837</f>
        <v>13837</v>
      </c>
      <c r="B66" s="21">
        <f t="shared" si="2"/>
        <v>0</v>
      </c>
      <c r="C66" s="21">
        <f>12061</f>
        <v>12061</v>
      </c>
      <c r="D66" s="21">
        <f>153210</f>
        <v>153210</v>
      </c>
      <c r="E66" s="21">
        <f>149.619140625</f>
        <v>149.619140625</v>
      </c>
    </row>
    <row r="67">
      <c r="A67" s="21">
        <f>14023</f>
        <v>14023</v>
      </c>
      <c r="B67" s="21">
        <f t="shared" si="2"/>
        <v>0</v>
      </c>
      <c r="C67" s="21">
        <f>12219</f>
        <v>12219</v>
      </c>
      <c r="D67" s="21">
        <f>153211</f>
        <v>153211</v>
      </c>
      <c r="E67" s="21">
        <f>149.6201171875</f>
        <v>149.6201171875</v>
      </c>
    </row>
    <row r="68">
      <c r="A68" s="21">
        <f>14209</f>
        <v>14209</v>
      </c>
      <c r="B68" s="21">
        <f t="shared" si="2"/>
        <v>0</v>
      </c>
      <c r="C68" s="21">
        <f>12367</f>
        <v>12367</v>
      </c>
      <c r="D68" s="21">
        <f>153210</f>
        <v>153210</v>
      </c>
      <c r="E68" s="21">
        <f>149.619140625</f>
        <v>149.619140625</v>
      </c>
    </row>
    <row r="69">
      <c r="A69" s="21">
        <f>14378</f>
        <v>14378</v>
      </c>
      <c r="B69" s="21">
        <f t="shared" si="2"/>
        <v>0</v>
      </c>
      <c r="C69" s="21">
        <f>12524</f>
        <v>12524</v>
      </c>
      <c r="D69" s="21">
        <f>153214</f>
        <v>153214</v>
      </c>
      <c r="E69" s="21">
        <f>149.623046875</f>
        <v>149.623046875</v>
      </c>
    </row>
    <row r="70">
      <c r="A70" s="21">
        <f>14545</f>
        <v>14545</v>
      </c>
      <c r="B70" s="21">
        <f t="shared" si="2"/>
        <v>0</v>
      </c>
      <c r="C70" s="21">
        <f>12682</f>
        <v>12682</v>
      </c>
      <c r="D70" s="21">
        <f>153806</f>
        <v>153806</v>
      </c>
      <c r="E70" s="21">
        <f>150.201171875</f>
        <v>150.201171875</v>
      </c>
    </row>
    <row r="71">
      <c r="A71" s="21">
        <f>14735</f>
        <v>14735</v>
      </c>
      <c r="B71" s="21">
        <f t="shared" si="2"/>
        <v>0</v>
      </c>
      <c r="C71" s="21">
        <f>12858</f>
        <v>12858</v>
      </c>
      <c r="D71" s="21">
        <f>153854</f>
        <v>153854</v>
      </c>
      <c r="E71" s="21">
        <f>150.248046875</f>
        <v>150.248046875</v>
      </c>
    </row>
    <row r="72">
      <c r="A72" s="21">
        <f>14917</f>
        <v>14917</v>
      </c>
      <c r="B72" s="21">
        <f t="shared" si="2"/>
        <v>0</v>
      </c>
      <c r="C72" s="21">
        <f>13021</f>
        <v>13021</v>
      </c>
      <c r="D72" s="21">
        <f>153864</f>
        <v>153864</v>
      </c>
      <c r="E72" s="21">
        <f>150.2578125</f>
        <v>150.2578125</v>
      </c>
    </row>
    <row r="73">
      <c r="A73" s="21">
        <f>15093</f>
        <v>15093</v>
      </c>
      <c r="B73" s="21">
        <f t="shared" si="2"/>
        <v>0</v>
      </c>
      <c r="C73" s="21">
        <f>13182</f>
        <v>13182</v>
      </c>
      <c r="D73" s="21">
        <f>153864</f>
        <v>153864</v>
      </c>
      <c r="E73" s="21">
        <f>150.2578125</f>
        <v>150.2578125</v>
      </c>
    </row>
    <row r="74">
      <c r="A74" s="21">
        <f>15261</f>
        <v>15261</v>
      </c>
      <c r="B74" s="21">
        <f t="shared" si="2"/>
        <v>0</v>
      </c>
      <c r="C74" s="21">
        <f>13341</f>
        <v>13341</v>
      </c>
      <c r="D74" s="21">
        <f>153865</f>
        <v>153865</v>
      </c>
      <c r="E74" s="21">
        <f>150.2587890625</f>
        <v>150.2587890625</v>
      </c>
    </row>
    <row r="75">
      <c r="A75" s="21">
        <f>15442</f>
        <v>15442</v>
      </c>
      <c r="B75" s="21">
        <f t="shared" si="2"/>
        <v>0</v>
      </c>
      <c r="C75" s="21">
        <f>13497</f>
        <v>13497</v>
      </c>
      <c r="D75" s="21">
        <f>153865</f>
        <v>153865</v>
      </c>
      <c r="E75" s="21">
        <f>150.2587890625</f>
        <v>150.2587890625</v>
      </c>
    </row>
    <row r="76">
      <c r="A76" s="21">
        <f>15623</f>
        <v>15623</v>
      </c>
      <c r="B76" s="21">
        <f t="shared" si="2"/>
        <v>0</v>
      </c>
      <c r="C76" s="21">
        <f>13637</f>
        <v>13637</v>
      </c>
      <c r="D76" s="21">
        <f>153872</f>
        <v>153872</v>
      </c>
      <c r="E76" s="21">
        <f>150.265625</f>
        <v>150.265625</v>
      </c>
    </row>
    <row r="77">
      <c r="A77" s="21">
        <f>15842</f>
        <v>15842</v>
      </c>
      <c r="B77" s="21">
        <f>28</f>
        <v>28</v>
      </c>
      <c r="C77" s="21">
        <f>13804</f>
        <v>13804</v>
      </c>
      <c r="D77" s="21">
        <f>153808</f>
        <v>153808</v>
      </c>
      <c r="E77" s="21">
        <f>150.203125</f>
        <v>150.203125</v>
      </c>
    </row>
    <row r="78">
      <c r="A78" s="21">
        <f>16014</f>
        <v>16014</v>
      </c>
      <c r="B78" s="21">
        <f>19</f>
        <v>19</v>
      </c>
      <c r="C78" s="21">
        <f>13952</f>
        <v>13952</v>
      </c>
      <c r="D78" s="21">
        <f>153424</f>
        <v>153424</v>
      </c>
      <c r="E78" s="21">
        <f>149.828125</f>
        <v>149.828125</v>
      </c>
    </row>
    <row r="79">
      <c r="A79" s="21">
        <f>16200</f>
        <v>16200</v>
      </c>
      <c r="B79" s="21">
        <f>0</f>
        <v>0</v>
      </c>
      <c r="C79" s="21">
        <f>14120</f>
        <v>14120</v>
      </c>
      <c r="D79" s="21">
        <f>153424</f>
        <v>153424</v>
      </c>
      <c r="E79" s="21">
        <f>149.828125</f>
        <v>149.828125</v>
      </c>
    </row>
    <row r="80">
      <c r="A80" s="21">
        <f>16370</f>
        <v>16370</v>
      </c>
      <c r="B80" s="21">
        <f>0</f>
        <v>0</v>
      </c>
      <c r="C80" s="21">
        <f>14278</f>
        <v>14278</v>
      </c>
      <c r="D80" s="21">
        <f>153424</f>
        <v>153424</v>
      </c>
      <c r="E80" s="21">
        <f>149.828125</f>
        <v>149.828125</v>
      </c>
    </row>
    <row r="81">
      <c r="A81" s="21">
        <f>16539</f>
        <v>16539</v>
      </c>
      <c r="B81" s="21">
        <f>0</f>
        <v>0</v>
      </c>
      <c r="C81" s="21">
        <f>14465</f>
        <v>14465</v>
      </c>
      <c r="D81" s="21">
        <f>153424</f>
        <v>153424</v>
      </c>
      <c r="E81" s="21">
        <f>149.828125</f>
        <v>149.828125</v>
      </c>
    </row>
    <row r="82">
      <c r="A82" s="21">
        <f>16727</f>
        <v>16727</v>
      </c>
      <c r="B82" s="21">
        <f>0</f>
        <v>0</v>
      </c>
      <c r="C82" s="21">
        <f>14612</f>
        <v>14612</v>
      </c>
      <c r="D82" s="21">
        <f>153424</f>
        <v>153424</v>
      </c>
      <c r="E82" s="21">
        <f>149.828125</f>
        <v>149.828125</v>
      </c>
    </row>
    <row r="83">
      <c r="A83" s="21">
        <f>16911</f>
        <v>16911</v>
      </c>
      <c r="B83" s="21">
        <f>9</f>
        <v>9</v>
      </c>
      <c r="C83" s="21">
        <f>14776</f>
        <v>14776</v>
      </c>
      <c r="D83" s="21">
        <f>153425</f>
        <v>153425</v>
      </c>
      <c r="E83" s="21">
        <f>149.8291015625</f>
        <v>149.8291015625</v>
      </c>
    </row>
    <row r="84">
      <c r="A84" s="21">
        <f>17087</f>
        <v>17087</v>
      </c>
      <c r="B84" s="21">
        <f>12</f>
        <v>12</v>
      </c>
      <c r="C84" s="21">
        <f>14914</f>
        <v>14914</v>
      </c>
      <c r="D84" s="21">
        <f>153424</f>
        <v>153424</v>
      </c>
      <c r="E84" s="21">
        <f>149.828125</f>
        <v>149.828125</v>
      </c>
    </row>
    <row r="85">
      <c r="A85" s="21">
        <f>17268</f>
        <v>17268</v>
      </c>
      <c r="B85" s="21">
        <f>0</f>
        <v>0</v>
      </c>
      <c r="C85" s="21">
        <f>15100</f>
        <v>15100</v>
      </c>
      <c r="D85" s="21">
        <f>153424</f>
        <v>153424</v>
      </c>
      <c r="E85" s="21">
        <f>149.828125</f>
        <v>149.828125</v>
      </c>
    </row>
    <row r="86">
      <c r="A86" s="21">
        <f>17436</f>
        <v>17436</v>
      </c>
      <c r="B86" s="21">
        <f>0</f>
        <v>0</v>
      </c>
      <c r="C86" s="21">
        <f>15256</f>
        <v>15256</v>
      </c>
      <c r="D86" s="21">
        <f>153424</f>
        <v>153424</v>
      </c>
      <c r="E86" s="21">
        <f>149.828125</f>
        <v>149.828125</v>
      </c>
    </row>
    <row r="87">
      <c r="A87" s="21">
        <f>17638</f>
        <v>17638</v>
      </c>
      <c r="B87" s="21">
        <f>0</f>
        <v>0</v>
      </c>
      <c r="C87" s="21">
        <f>15397</f>
        <v>15397</v>
      </c>
      <c r="D87" s="21">
        <f>153424</f>
        <v>153424</v>
      </c>
      <c r="E87" s="21">
        <f>149.828125</f>
        <v>149.828125</v>
      </c>
    </row>
    <row r="88">
      <c r="A88" s="21">
        <f>17822</f>
        <v>17822</v>
      </c>
      <c r="B88" s="21">
        <f>0</f>
        <v>0</v>
      </c>
      <c r="C88" s="21">
        <f>15542</f>
        <v>15542</v>
      </c>
      <c r="D88" s="21">
        <f>153424</f>
        <v>153424</v>
      </c>
      <c r="E88" s="21">
        <f>149.828125</f>
        <v>149.828125</v>
      </c>
    </row>
    <row r="89">
      <c r="A89" s="21">
        <f>17991</f>
        <v>17991</v>
      </c>
      <c r="B89" s="21">
        <f>0</f>
        <v>0</v>
      </c>
      <c r="C89" s="21">
        <f>15725</f>
        <v>15725</v>
      </c>
      <c r="D89" s="21">
        <f>153488</f>
        <v>153488</v>
      </c>
      <c r="E89" s="21">
        <f>149.890625</f>
        <v>149.890625</v>
      </c>
    </row>
    <row r="90">
      <c r="A90" s="21">
        <f>18193</f>
        <v>18193</v>
      </c>
      <c r="B90" s="21">
        <f>37</f>
        <v>37</v>
      </c>
      <c r="C90" s="21">
        <f>15914</f>
        <v>15914</v>
      </c>
      <c r="D90" s="21">
        <f>154885</f>
        <v>154885</v>
      </c>
      <c r="E90" s="21">
        <f>151.2548828125</f>
        <v>151.2548828125</v>
      </c>
    </row>
    <row r="91">
      <c r="A91" s="21">
        <f>18376</f>
        <v>18376</v>
      </c>
      <c r="B91" s="21">
        <f>18</f>
        <v>18</v>
      </c>
      <c r="C91" s="21">
        <f>16090</f>
        <v>16090</v>
      </c>
      <c r="D91" s="21">
        <f>161234</f>
        <v>161234</v>
      </c>
      <c r="E91" s="21">
        <f>157.455078125</f>
        <v>157.455078125</v>
      </c>
    </row>
    <row r="92">
      <c r="A92" s="21">
        <f>18535</f>
        <v>18535</v>
      </c>
      <c r="B92" s="21">
        <f t="shared" ref="B92:B106" si="3">0</f>
        <v>0</v>
      </c>
      <c r="C92" s="21">
        <f>16248</f>
        <v>16248</v>
      </c>
      <c r="D92" s="21">
        <f>161486</f>
        <v>161486</v>
      </c>
      <c r="E92" s="21">
        <f>157.701171875</f>
        <v>157.701171875</v>
      </c>
    </row>
    <row r="93">
      <c r="A93" s="21">
        <f>18704</f>
        <v>18704</v>
      </c>
      <c r="B93" s="21">
        <f t="shared" si="3"/>
        <v>0</v>
      </c>
      <c r="C93" s="21">
        <f>16417</f>
        <v>16417</v>
      </c>
      <c r="D93" s="21">
        <f>161486</f>
        <v>161486</v>
      </c>
      <c r="E93" s="21">
        <f>157.701171875</f>
        <v>157.701171875</v>
      </c>
    </row>
    <row r="94">
      <c r="A94" s="21">
        <f>18873</f>
        <v>18873</v>
      </c>
      <c r="B94" s="21">
        <f t="shared" si="3"/>
        <v>0</v>
      </c>
      <c r="C94" s="21">
        <f>16584</f>
        <v>16584</v>
      </c>
      <c r="D94" s="21">
        <f>161486</f>
        <v>161486</v>
      </c>
      <c r="E94" s="21">
        <f>157.701171875</f>
        <v>157.701171875</v>
      </c>
    </row>
    <row r="95">
      <c r="A95" s="21">
        <f>19045</f>
        <v>19045</v>
      </c>
      <c r="B95" s="21">
        <f t="shared" si="3"/>
        <v>0</v>
      </c>
      <c r="C95" s="21">
        <f>16741</f>
        <v>16741</v>
      </c>
      <c r="D95" s="21">
        <f>161423</f>
        <v>161423</v>
      </c>
      <c r="E95" s="21">
        <f>157.6396484375</f>
        <v>157.6396484375</v>
      </c>
    </row>
    <row r="96">
      <c r="A96" s="21">
        <f>19215</f>
        <v>19215</v>
      </c>
      <c r="B96" s="21">
        <f t="shared" si="3"/>
        <v>0</v>
      </c>
      <c r="C96" s="21">
        <f>16901</f>
        <v>16901</v>
      </c>
      <c r="D96" s="21">
        <f>161386</f>
        <v>161386</v>
      </c>
      <c r="E96" s="21">
        <f>157.603515625</f>
        <v>157.603515625</v>
      </c>
    </row>
    <row r="97">
      <c r="A97" s="21">
        <f>19385</f>
        <v>19385</v>
      </c>
      <c r="B97" s="21">
        <f t="shared" si="3"/>
        <v>0</v>
      </c>
      <c r="C97" s="21">
        <f>17059</f>
        <v>17059</v>
      </c>
      <c r="D97" s="21">
        <f>154678</f>
        <v>154678</v>
      </c>
      <c r="E97" s="21">
        <f>151.052734375</f>
        <v>151.052734375</v>
      </c>
    </row>
    <row r="98">
      <c r="A98" s="21">
        <f>19577</f>
        <v>19577</v>
      </c>
      <c r="B98" s="21">
        <f t="shared" si="3"/>
        <v>0</v>
      </c>
      <c r="C98" s="21">
        <f>17216</f>
        <v>17216</v>
      </c>
      <c r="D98" s="21">
        <f>154638</f>
        <v>154638</v>
      </c>
      <c r="E98" s="21">
        <f>151.013671875</f>
        <v>151.013671875</v>
      </c>
    </row>
    <row r="99">
      <c r="A99" s="21">
        <f>19758</f>
        <v>19758</v>
      </c>
      <c r="B99" s="21">
        <f t="shared" si="3"/>
        <v>0</v>
      </c>
      <c r="C99" s="21">
        <f>17376</f>
        <v>17376</v>
      </c>
      <c r="D99" s="21">
        <f>154654</f>
        <v>154654</v>
      </c>
      <c r="E99" s="21">
        <f>151.029296875</f>
        <v>151.029296875</v>
      </c>
    </row>
    <row r="100">
      <c r="A100" s="21">
        <f>19924</f>
        <v>19924</v>
      </c>
      <c r="B100" s="21">
        <f t="shared" si="3"/>
        <v>0</v>
      </c>
      <c r="C100" s="21">
        <f>17543</f>
        <v>17543</v>
      </c>
      <c r="D100" s="21">
        <f>154654</f>
        <v>154654</v>
      </c>
      <c r="E100" s="21">
        <f>151.029296875</f>
        <v>151.029296875</v>
      </c>
    </row>
    <row r="101">
      <c r="A101" s="21">
        <f>20096</f>
        <v>20096</v>
      </c>
      <c r="B101" s="21">
        <f t="shared" si="3"/>
        <v>0</v>
      </c>
      <c r="C101" s="21">
        <f>17686</f>
        <v>17686</v>
      </c>
      <c r="D101" s="21">
        <f>154654</f>
        <v>154654</v>
      </c>
      <c r="E101" s="21">
        <f>151.029296875</f>
        <v>151.029296875</v>
      </c>
    </row>
    <row r="102">
      <c r="A102" s="21">
        <f>20263</f>
        <v>20263</v>
      </c>
      <c r="B102" s="21">
        <f t="shared" si="3"/>
        <v>0</v>
      </c>
      <c r="C102" s="21">
        <f>17855</f>
        <v>17855</v>
      </c>
      <c r="D102" s="21">
        <f>154655</f>
        <v>154655</v>
      </c>
      <c r="E102" s="21">
        <f>151.0302734375</f>
        <v>151.0302734375</v>
      </c>
    </row>
    <row r="103">
      <c r="A103" s="21">
        <f>20448</f>
        <v>20448</v>
      </c>
      <c r="B103" s="21">
        <f t="shared" si="3"/>
        <v>0</v>
      </c>
      <c r="C103" s="21">
        <f>17998</f>
        <v>17998</v>
      </c>
      <c r="D103" s="21">
        <f>154654</f>
        <v>154654</v>
      </c>
      <c r="E103" s="21">
        <f>151.029296875</f>
        <v>151.029296875</v>
      </c>
    </row>
    <row r="104">
      <c r="A104" s="21">
        <f>20616</f>
        <v>20616</v>
      </c>
      <c r="B104" s="21">
        <f t="shared" si="3"/>
        <v>0</v>
      </c>
      <c r="C104" s="21">
        <f>18158</f>
        <v>18158</v>
      </c>
      <c r="D104" s="21">
        <f>154714</f>
        <v>154714</v>
      </c>
      <c r="E104" s="21">
        <f>151.087890625</f>
        <v>151.087890625</v>
      </c>
    </row>
    <row r="105">
      <c r="A105" s="21">
        <f>20814</f>
        <v>20814</v>
      </c>
      <c r="B105" s="21">
        <f t="shared" si="3"/>
        <v>0</v>
      </c>
      <c r="C105" s="21">
        <f>18318</f>
        <v>18318</v>
      </c>
      <c r="D105" s="21">
        <f>156347</f>
        <v>156347</v>
      </c>
      <c r="E105" s="21">
        <f>152.6826171875</f>
        <v>152.6826171875</v>
      </c>
    </row>
    <row r="106">
      <c r="A106" s="21">
        <f>20996</f>
        <v>20996</v>
      </c>
      <c r="B106" s="21">
        <f t="shared" si="3"/>
        <v>0</v>
      </c>
      <c r="C106" s="21">
        <f>18508</f>
        <v>18508</v>
      </c>
      <c r="D106" s="21">
        <f>156716</f>
        <v>156716</v>
      </c>
      <c r="E106" s="21">
        <f>153.04296875</f>
        <v>153.04296875</v>
      </c>
    </row>
    <row r="107">
      <c r="A107" s="21">
        <f>21217</f>
        <v>21217</v>
      </c>
      <c r="B107" s="21">
        <f>2</f>
        <v>2</v>
      </c>
      <c r="C107" s="21">
        <f>18658</f>
        <v>18658</v>
      </c>
      <c r="D107" s="21">
        <f>157732</f>
        <v>157732</v>
      </c>
      <c r="E107" s="21">
        <f>154.03515625</f>
        <v>154.03515625</v>
      </c>
    </row>
    <row r="108">
      <c r="A108" s="21">
        <f>21398</f>
        <v>21398</v>
      </c>
      <c r="B108" s="21">
        <f>34</f>
        <v>34</v>
      </c>
      <c r="C108" s="21">
        <f>18821</f>
        <v>18821</v>
      </c>
      <c r="D108" s="21">
        <f>157732</f>
        <v>157732</v>
      </c>
      <c r="E108" s="21">
        <f>154.03515625</f>
        <v>154.03515625</v>
      </c>
    </row>
    <row r="109">
      <c r="A109" s="21">
        <f>21593</f>
        <v>21593</v>
      </c>
      <c r="B109" s="21">
        <f>10</f>
        <v>10</v>
      </c>
      <c r="C109" s="21">
        <f>18989</f>
        <v>18989</v>
      </c>
      <c r="D109" s="21">
        <f>157732</f>
        <v>157732</v>
      </c>
      <c r="E109" s="21">
        <f>154.03515625</f>
        <v>154.03515625</v>
      </c>
    </row>
    <row r="110">
      <c r="A110" s="21">
        <f>21754</f>
        <v>21754</v>
      </c>
      <c r="B110" s="21">
        <f>0</f>
        <v>0</v>
      </c>
      <c r="C110" s="21">
        <f>19132</f>
        <v>19132</v>
      </c>
      <c r="D110" s="21">
        <f>157732</f>
        <v>157732</v>
      </c>
      <c r="E110" s="21">
        <f>154.03515625</f>
        <v>154.03515625</v>
      </c>
    </row>
    <row r="111">
      <c r="A111" s="21">
        <f>21955</f>
        <v>21955</v>
      </c>
      <c r="B111" s="21">
        <f>0</f>
        <v>0</v>
      </c>
      <c r="C111" s="21">
        <f>19304</f>
        <v>19304</v>
      </c>
      <c r="D111" s="21">
        <f>157668</f>
        <v>157668</v>
      </c>
      <c r="E111" s="21">
        <f>153.97265625</f>
        <v>153.97265625</v>
      </c>
    </row>
    <row r="112">
      <c r="A112" s="21">
        <f>22139</f>
        <v>22139</v>
      </c>
      <c r="B112" s="21">
        <f>0</f>
        <v>0</v>
      </c>
      <c r="C112" s="21">
        <f>19465</f>
        <v>19465</v>
      </c>
      <c r="D112" s="21">
        <f>157672</f>
        <v>157672</v>
      </c>
      <c r="E112" s="21">
        <f>153.9765625</f>
        <v>153.9765625</v>
      </c>
    </row>
    <row r="113">
      <c r="A113" s="21">
        <f>22319</f>
        <v>22319</v>
      </c>
      <c r="B113" s="21">
        <f>3</f>
        <v>3</v>
      </c>
      <c r="C113" s="21">
        <f>19610</f>
        <v>19610</v>
      </c>
      <c r="D113" s="21">
        <f>155241</f>
        <v>155241</v>
      </c>
      <c r="E113" s="21">
        <f>151.6025390625</f>
        <v>151.6025390625</v>
      </c>
    </row>
    <row r="114">
      <c r="A114" s="21">
        <f>22576</f>
        <v>22576</v>
      </c>
      <c r="B114" s="21">
        <f>7</f>
        <v>7</v>
      </c>
      <c r="C114" s="21">
        <f>19754</f>
        <v>19754</v>
      </c>
      <c r="D114" s="21">
        <f t="shared" ref="D114:D122" si="4">155240</f>
        <v>155240</v>
      </c>
      <c r="E114" s="21">
        <f t="shared" ref="E114:E122" si="5">151.6015625</f>
        <v>151.6015625</v>
      </c>
    </row>
    <row r="115">
      <c r="A115" s="21">
        <f>22803</f>
        <v>22803</v>
      </c>
      <c r="B115" s="21">
        <f t="shared" ref="B115:B122" si="6">0</f>
        <v>0</v>
      </c>
      <c r="C115" s="21">
        <f>19898</f>
        <v>19898</v>
      </c>
      <c r="D115" s="21">
        <f t="shared" si="4"/>
        <v>155240</v>
      </c>
      <c r="E115" s="21">
        <f t="shared" si="5"/>
        <v>151.6015625</v>
      </c>
    </row>
    <row r="116">
      <c r="A116" s="21">
        <f>22973</f>
        <v>22973</v>
      </c>
      <c r="B116" s="21">
        <f t="shared" si="6"/>
        <v>0</v>
      </c>
      <c r="C116" s="21">
        <f>20078</f>
        <v>20078</v>
      </c>
      <c r="D116" s="21">
        <f t="shared" si="4"/>
        <v>155240</v>
      </c>
      <c r="E116" s="21">
        <f t="shared" si="5"/>
        <v>151.6015625</v>
      </c>
    </row>
    <row r="117">
      <c r="A117" s="21">
        <f>23153</f>
        <v>23153</v>
      </c>
      <c r="B117" s="21">
        <f t="shared" si="6"/>
        <v>0</v>
      </c>
      <c r="C117" s="21">
        <f>20239</f>
        <v>20239</v>
      </c>
      <c r="D117" s="21">
        <f t="shared" si="4"/>
        <v>155240</v>
      </c>
      <c r="E117" s="21">
        <f t="shared" si="5"/>
        <v>151.6015625</v>
      </c>
    </row>
    <row r="118">
      <c r="A118" s="21">
        <f>23338</f>
        <v>23338</v>
      </c>
      <c r="B118" s="21">
        <f t="shared" si="6"/>
        <v>0</v>
      </c>
      <c r="C118" s="21">
        <f>20399</f>
        <v>20399</v>
      </c>
      <c r="D118" s="21">
        <f t="shared" si="4"/>
        <v>155240</v>
      </c>
      <c r="E118" s="21">
        <f t="shared" si="5"/>
        <v>151.6015625</v>
      </c>
    </row>
    <row r="119">
      <c r="A119" s="21">
        <f>23505</f>
        <v>23505</v>
      </c>
      <c r="B119" s="21">
        <f t="shared" si="6"/>
        <v>0</v>
      </c>
      <c r="C119" s="21">
        <f>20561</f>
        <v>20561</v>
      </c>
      <c r="D119" s="21">
        <f t="shared" si="4"/>
        <v>155240</v>
      </c>
      <c r="E119" s="21">
        <f t="shared" si="5"/>
        <v>151.6015625</v>
      </c>
    </row>
    <row r="120">
      <c r="A120" s="21">
        <f>23672</f>
        <v>23672</v>
      </c>
      <c r="B120" s="21">
        <f t="shared" si="6"/>
        <v>0</v>
      </c>
      <c r="C120" s="21">
        <f>20726</f>
        <v>20726</v>
      </c>
      <c r="D120" s="21">
        <f t="shared" si="4"/>
        <v>155240</v>
      </c>
      <c r="E120" s="21">
        <f t="shared" si="5"/>
        <v>151.6015625</v>
      </c>
    </row>
    <row r="121">
      <c r="A121" s="21">
        <f>23838</f>
        <v>23838</v>
      </c>
      <c r="B121" s="21">
        <f t="shared" si="6"/>
        <v>0</v>
      </c>
      <c r="C121" s="21">
        <f>20873</f>
        <v>20873</v>
      </c>
      <c r="D121" s="21">
        <f t="shared" si="4"/>
        <v>155240</v>
      </c>
      <c r="E121" s="21">
        <f t="shared" si="5"/>
        <v>151.6015625</v>
      </c>
    </row>
    <row r="122">
      <c r="A122" s="21">
        <f>24020</f>
        <v>24020</v>
      </c>
      <c r="B122" s="21">
        <f t="shared" si="6"/>
        <v>0</v>
      </c>
      <c r="C122" s="21">
        <f>21037</f>
        <v>21037</v>
      </c>
      <c r="D122" s="21">
        <f t="shared" si="4"/>
        <v>155240</v>
      </c>
      <c r="E122" s="21">
        <f t="shared" si="5"/>
        <v>151.6015625</v>
      </c>
    </row>
    <row r="123">
      <c r="A123" s="21">
        <f>24194</f>
        <v>24194</v>
      </c>
      <c r="B123" s="21">
        <f>4</f>
        <v>4</v>
      </c>
      <c r="C123" s="21">
        <f>21229</f>
        <v>21229</v>
      </c>
      <c r="D123" s="21">
        <f>155241</f>
        <v>155241</v>
      </c>
      <c r="E123" s="21">
        <f>151.6025390625</f>
        <v>151.6025390625</v>
      </c>
    </row>
    <row r="124">
      <c r="A124" s="21">
        <f>24381</f>
        <v>24381</v>
      </c>
      <c r="B124" s="21">
        <f>25</f>
        <v>25</v>
      </c>
      <c r="C124" s="21">
        <f>21398</f>
        <v>21398</v>
      </c>
      <c r="D124" s="21">
        <f>156066</f>
        <v>156066</v>
      </c>
      <c r="E124" s="21">
        <f>152.408203125</f>
        <v>152.408203125</v>
      </c>
    </row>
    <row r="125">
      <c r="A125" s="21">
        <f>24591</f>
        <v>24591</v>
      </c>
      <c r="B125" s="21">
        <f>28</f>
        <v>28</v>
      </c>
      <c r="C125" s="21">
        <f>21568</f>
        <v>21568</v>
      </c>
      <c r="D125" s="21">
        <f>160598</f>
        <v>160598</v>
      </c>
      <c r="E125" s="21">
        <f>156.833984375</f>
        <v>156.833984375</v>
      </c>
    </row>
    <row r="126">
      <c r="A126" s="21">
        <f>24760</f>
        <v>24760</v>
      </c>
      <c r="B126" s="21">
        <f t="shared" ref="B126:B138" si="7">0</f>
        <v>0</v>
      </c>
      <c r="C126" s="21">
        <f>21731</f>
        <v>21731</v>
      </c>
      <c r="D126" s="21">
        <f>161188</f>
        <v>161188</v>
      </c>
      <c r="E126" s="21">
        <f>157.41015625</f>
        <v>157.41015625</v>
      </c>
    </row>
    <row r="127">
      <c r="A127" s="21">
        <f>24953</f>
        <v>24953</v>
      </c>
      <c r="B127" s="21">
        <f t="shared" si="7"/>
        <v>0</v>
      </c>
      <c r="C127" s="21">
        <f>21879</f>
        <v>21879</v>
      </c>
      <c r="D127" s="21">
        <f>161132</f>
        <v>161132</v>
      </c>
      <c r="E127" s="21">
        <f>157.35546875</f>
        <v>157.35546875</v>
      </c>
    </row>
    <row r="128">
      <c r="A128" s="21">
        <f>25128</f>
        <v>25128</v>
      </c>
      <c r="B128" s="21">
        <f t="shared" si="7"/>
        <v>0</v>
      </c>
      <c r="C128" s="21">
        <f>22032</f>
        <v>22032</v>
      </c>
      <c r="D128" s="21">
        <f>161137</f>
        <v>161137</v>
      </c>
      <c r="E128" s="21">
        <f>157.3603515625</f>
        <v>157.3603515625</v>
      </c>
    </row>
    <row r="129">
      <c r="A129" s="21">
        <f>25313</f>
        <v>25313</v>
      </c>
      <c r="B129" s="21">
        <f t="shared" si="7"/>
        <v>0</v>
      </c>
      <c r="C129" s="21">
        <f>22194</f>
        <v>22194</v>
      </c>
      <c r="D129" s="21">
        <f>161137</f>
        <v>161137</v>
      </c>
      <c r="E129" s="21">
        <f>157.3603515625</f>
        <v>157.3603515625</v>
      </c>
    </row>
    <row r="130">
      <c r="A130" s="21">
        <f>25497</f>
        <v>25497</v>
      </c>
      <c r="B130" s="21">
        <f t="shared" si="7"/>
        <v>0</v>
      </c>
      <c r="C130" s="21">
        <f>22359</f>
        <v>22359</v>
      </c>
      <c r="D130" s="21">
        <f>161042</f>
        <v>161042</v>
      </c>
      <c r="E130" s="21">
        <f>157.267578125</f>
        <v>157.267578125</v>
      </c>
    </row>
    <row r="131">
      <c r="A131" s="21">
        <f>25664</f>
        <v>25664</v>
      </c>
      <c r="B131" s="21">
        <f t="shared" si="7"/>
        <v>0</v>
      </c>
      <c r="C131" s="21">
        <f>22534</f>
        <v>22534</v>
      </c>
      <c r="D131" s="21">
        <f>158949</f>
        <v>158949</v>
      </c>
      <c r="E131" s="21">
        <f>155.2236328125</f>
        <v>155.2236328125</v>
      </c>
    </row>
    <row r="132">
      <c r="A132" s="21">
        <f>25879</f>
        <v>25879</v>
      </c>
      <c r="B132" s="21">
        <f t="shared" si="7"/>
        <v>0</v>
      </c>
      <c r="C132" s="21">
        <f>22684</f>
        <v>22684</v>
      </c>
      <c r="D132" s="21">
        <f>156879</f>
        <v>156879</v>
      </c>
      <c r="E132" s="21">
        <f>153.2021484375</f>
        <v>153.2021484375</v>
      </c>
    </row>
    <row r="133">
      <c r="A133" s="21">
        <f>26051</f>
        <v>26051</v>
      </c>
      <c r="B133" s="21">
        <f t="shared" si="7"/>
        <v>0</v>
      </c>
      <c r="C133" s="21">
        <f>22826</f>
        <v>22826</v>
      </c>
      <c r="D133" s="21">
        <f>156140</f>
        <v>156140</v>
      </c>
      <c r="E133" s="21">
        <f>152.48046875</f>
        <v>152.48046875</v>
      </c>
    </row>
    <row r="134">
      <c r="A134" s="21">
        <f>26217</f>
        <v>26217</v>
      </c>
      <c r="B134" s="21">
        <f t="shared" si="7"/>
        <v>0</v>
      </c>
      <c r="C134" s="21">
        <f>22968</f>
        <v>22968</v>
      </c>
      <c r="D134" s="21">
        <f t="shared" ref="D134:D141" si="8">156139</f>
        <v>156139</v>
      </c>
      <c r="E134" s="21">
        <f t="shared" ref="E134:E141" si="9">152.4794921875</f>
        <v>152.4794921875</v>
      </c>
    </row>
    <row r="135">
      <c r="A135" s="21">
        <f>26404</f>
        <v>26404</v>
      </c>
      <c r="B135" s="21">
        <f t="shared" si="7"/>
        <v>0</v>
      </c>
      <c r="C135" s="21">
        <f>23136</f>
        <v>23136</v>
      </c>
      <c r="D135" s="21">
        <f t="shared" si="8"/>
        <v>156139</v>
      </c>
      <c r="E135" s="21">
        <f t="shared" si="9"/>
        <v>152.4794921875</v>
      </c>
    </row>
    <row r="136">
      <c r="A136" s="21">
        <f>26573</f>
        <v>26573</v>
      </c>
      <c r="B136" s="21">
        <f t="shared" si="7"/>
        <v>0</v>
      </c>
      <c r="C136" s="21">
        <f>23314</f>
        <v>23314</v>
      </c>
      <c r="D136" s="21">
        <f t="shared" si="8"/>
        <v>156139</v>
      </c>
      <c r="E136" s="21">
        <f t="shared" si="9"/>
        <v>152.4794921875</v>
      </c>
    </row>
    <row r="137">
      <c r="A137" s="21">
        <f>26742</f>
        <v>26742</v>
      </c>
      <c r="B137" s="21">
        <f t="shared" si="7"/>
        <v>0</v>
      </c>
      <c r="C137" s="21">
        <f>23477</f>
        <v>23477</v>
      </c>
      <c r="D137" s="21">
        <f t="shared" si="8"/>
        <v>156139</v>
      </c>
      <c r="E137" s="21">
        <f t="shared" si="9"/>
        <v>152.4794921875</v>
      </c>
    </row>
    <row r="138">
      <c r="A138" s="21">
        <f>26919</f>
        <v>26919</v>
      </c>
      <c r="B138" s="21">
        <f t="shared" si="7"/>
        <v>0</v>
      </c>
      <c r="C138" s="21">
        <f>23635</f>
        <v>23635</v>
      </c>
      <c r="D138" s="21">
        <f t="shared" si="8"/>
        <v>156139</v>
      </c>
      <c r="E138" s="21">
        <f t="shared" si="9"/>
        <v>152.4794921875</v>
      </c>
    </row>
    <row r="139">
      <c r="A139" s="21">
        <f>27159</f>
        <v>27159</v>
      </c>
      <c r="B139" s="21">
        <f>11</f>
        <v>11</v>
      </c>
      <c r="C139" s="21">
        <f>23802</f>
        <v>23802</v>
      </c>
      <c r="D139" s="21">
        <f t="shared" si="8"/>
        <v>156139</v>
      </c>
      <c r="E139" s="21">
        <f t="shared" si="9"/>
        <v>152.4794921875</v>
      </c>
    </row>
    <row r="140">
      <c r="A140" s="21">
        <f>27376</f>
        <v>27376</v>
      </c>
      <c r="B140" s="21">
        <f t="shared" ref="B140:B153" si="10">0</f>
        <v>0</v>
      </c>
      <c r="C140" s="21">
        <f>23953</f>
        <v>23953</v>
      </c>
      <c r="D140" s="21">
        <f t="shared" si="8"/>
        <v>156139</v>
      </c>
      <c r="E140" s="21">
        <f t="shared" si="9"/>
        <v>152.4794921875</v>
      </c>
    </row>
    <row r="141">
      <c r="A141" s="21">
        <f>27546</f>
        <v>27546</v>
      </c>
      <c r="B141" s="21">
        <f t="shared" si="10"/>
        <v>0</v>
      </c>
      <c r="C141" s="21">
        <f>24115</f>
        <v>24115</v>
      </c>
      <c r="D141" s="21">
        <f t="shared" si="8"/>
        <v>156139</v>
      </c>
      <c r="E141" s="21">
        <f t="shared" si="9"/>
        <v>152.4794921875</v>
      </c>
    </row>
    <row r="142">
      <c r="A142" s="21">
        <f>27716</f>
        <v>27716</v>
      </c>
      <c r="B142" s="21">
        <f t="shared" si="10"/>
        <v>0</v>
      </c>
      <c r="C142" s="21">
        <f>24297</f>
        <v>24297</v>
      </c>
      <c r="D142" s="21">
        <f>156155</f>
        <v>156155</v>
      </c>
      <c r="E142" s="21">
        <f>152.4951171875</f>
        <v>152.4951171875</v>
      </c>
    </row>
    <row r="143">
      <c r="A143" s="21">
        <f>27900</f>
        <v>27900</v>
      </c>
      <c r="B143" s="21">
        <f t="shared" si="10"/>
        <v>0</v>
      </c>
      <c r="C143" s="21">
        <f>24466</f>
        <v>24466</v>
      </c>
      <c r="D143" s="21">
        <f>156618</f>
        <v>156618</v>
      </c>
      <c r="E143" s="21">
        <f>152.947265625</f>
        <v>152.947265625</v>
      </c>
    </row>
    <row r="144">
      <c r="A144" s="21">
        <f>28100</f>
        <v>28100</v>
      </c>
      <c r="B144" s="21">
        <f t="shared" si="10"/>
        <v>0</v>
      </c>
      <c r="C144" s="21">
        <f>24639</f>
        <v>24639</v>
      </c>
      <c r="D144" s="21">
        <f>162505</f>
        <v>162505</v>
      </c>
      <c r="E144" s="21">
        <f>158.6962890625</f>
        <v>158.6962890625</v>
      </c>
    </row>
    <row r="145">
      <c r="A145" s="21">
        <f>28287</f>
        <v>28287</v>
      </c>
      <c r="B145" s="21">
        <f t="shared" si="10"/>
        <v>0</v>
      </c>
      <c r="C145" s="21">
        <f>24772</f>
        <v>24772</v>
      </c>
      <c r="D145" s="21">
        <f>162460</f>
        <v>162460</v>
      </c>
      <c r="E145" s="21">
        <f>158.65234375</f>
        <v>158.65234375</v>
      </c>
    </row>
    <row r="146">
      <c r="A146" s="21">
        <f>28457</f>
        <v>28457</v>
      </c>
      <c r="B146" s="21">
        <f t="shared" si="10"/>
        <v>0</v>
      </c>
      <c r="C146" s="21">
        <f>24928</f>
        <v>24928</v>
      </c>
      <c r="D146" s="21">
        <f>162459</f>
        <v>162459</v>
      </c>
      <c r="E146" s="21">
        <f>158.6513671875</f>
        <v>158.6513671875</v>
      </c>
    </row>
    <row r="147">
      <c r="A147" s="21">
        <f>28626</f>
        <v>28626</v>
      </c>
      <c r="B147" s="21">
        <f t="shared" si="10"/>
        <v>0</v>
      </c>
      <c r="C147" s="21">
        <f>25098</f>
        <v>25098</v>
      </c>
      <c r="D147" s="21">
        <f>162459</f>
        <v>162459</v>
      </c>
      <c r="E147" s="21">
        <f>158.6513671875</f>
        <v>158.6513671875</v>
      </c>
    </row>
    <row r="148">
      <c r="A148" s="21">
        <f>28807</f>
        <v>28807</v>
      </c>
      <c r="B148" s="21">
        <f t="shared" si="10"/>
        <v>0</v>
      </c>
      <c r="C148" s="21">
        <f>25269</f>
        <v>25269</v>
      </c>
      <c r="D148" s="21">
        <f>162459</f>
        <v>162459</v>
      </c>
      <c r="E148" s="21">
        <f>158.6513671875</f>
        <v>158.6513671875</v>
      </c>
    </row>
    <row r="149">
      <c r="A149" s="21">
        <f>28973</f>
        <v>28973</v>
      </c>
      <c r="B149" s="21">
        <f t="shared" si="10"/>
        <v>0</v>
      </c>
      <c r="C149" s="21">
        <f>25431</f>
        <v>25431</v>
      </c>
      <c r="D149" s="21">
        <f>162459</f>
        <v>162459</v>
      </c>
      <c r="E149" s="21">
        <f>158.6513671875</f>
        <v>158.6513671875</v>
      </c>
    </row>
    <row r="150">
      <c r="A150" s="21">
        <f>29138</f>
        <v>29138</v>
      </c>
      <c r="B150" s="21">
        <f t="shared" si="10"/>
        <v>0</v>
      </c>
      <c r="C150" s="21">
        <f>25582</f>
        <v>25582</v>
      </c>
      <c r="D150" s="21">
        <f>161695</f>
        <v>161695</v>
      </c>
      <c r="E150" s="21">
        <f>157.9052734375</f>
        <v>157.9052734375</v>
      </c>
    </row>
    <row r="151">
      <c r="A151" s="21">
        <f>29312</f>
        <v>29312</v>
      </c>
      <c r="B151" s="21">
        <f t="shared" si="10"/>
        <v>0</v>
      </c>
      <c r="C151" s="21">
        <f>25735</f>
        <v>25735</v>
      </c>
      <c r="D151" s="21">
        <f t="shared" ref="D151:D158" si="11">156575</f>
        <v>156575</v>
      </c>
      <c r="E151" s="21">
        <f t="shared" ref="E151:E158" si="12">152.9052734375</f>
        <v>152.9052734375</v>
      </c>
    </row>
    <row r="152">
      <c r="A152" s="21">
        <f>29485</f>
        <v>29485</v>
      </c>
      <c r="B152" s="21">
        <f t="shared" si="10"/>
        <v>0</v>
      </c>
      <c r="C152" s="21">
        <f>25882</f>
        <v>25882</v>
      </c>
      <c r="D152" s="21">
        <f t="shared" si="11"/>
        <v>156575</v>
      </c>
      <c r="E152" s="21">
        <f t="shared" si="12"/>
        <v>152.9052734375</v>
      </c>
    </row>
    <row r="153">
      <c r="A153" s="21">
        <f>29654</f>
        <v>29654</v>
      </c>
      <c r="B153" s="21">
        <f t="shared" si="10"/>
        <v>0</v>
      </c>
      <c r="C153" s="21">
        <f>26046</f>
        <v>26046</v>
      </c>
      <c r="D153" s="21">
        <f t="shared" si="11"/>
        <v>156575</v>
      </c>
      <c r="E153" s="21">
        <f t="shared" si="12"/>
        <v>152.9052734375</v>
      </c>
    </row>
    <row r="154">
      <c r="A154" s="21">
        <f>29848</f>
        <v>29848</v>
      </c>
      <c r="B154" s="21">
        <f>43</f>
        <v>43</v>
      </c>
      <c r="C154" s="21">
        <f>26212</f>
        <v>26212</v>
      </c>
      <c r="D154" s="21">
        <f t="shared" si="11"/>
        <v>156575</v>
      </c>
      <c r="E154" s="21">
        <f t="shared" si="12"/>
        <v>152.9052734375</v>
      </c>
    </row>
    <row r="155">
      <c r="A155" s="21">
        <f>30083</f>
        <v>30083</v>
      </c>
      <c r="B155" s="21">
        <f>15</f>
        <v>15</v>
      </c>
      <c r="C155" s="21">
        <f>26366</f>
        <v>26366</v>
      </c>
      <c r="D155" s="21">
        <f t="shared" si="11"/>
        <v>156575</v>
      </c>
      <c r="E155" s="21">
        <f t="shared" si="12"/>
        <v>152.9052734375</v>
      </c>
    </row>
    <row r="156">
      <c r="A156" s="21">
        <f>30265</f>
        <v>30265</v>
      </c>
      <c r="B156" s="21">
        <f t="shared" ref="B156:B171" si="13">0</f>
        <v>0</v>
      </c>
      <c r="C156" s="21">
        <f>26511</f>
        <v>26511</v>
      </c>
      <c r="D156" s="21">
        <f t="shared" si="11"/>
        <v>156575</v>
      </c>
      <c r="E156" s="21">
        <f t="shared" si="12"/>
        <v>152.9052734375</v>
      </c>
    </row>
    <row r="157">
      <c r="A157" s="21">
        <f>30431</f>
        <v>30431</v>
      </c>
      <c r="B157" s="21">
        <f t="shared" si="13"/>
        <v>0</v>
      </c>
      <c r="C157" s="21">
        <f>26676</f>
        <v>26676</v>
      </c>
      <c r="D157" s="21">
        <f t="shared" si="11"/>
        <v>156575</v>
      </c>
      <c r="E157" s="21">
        <f t="shared" si="12"/>
        <v>152.9052734375</v>
      </c>
    </row>
    <row r="158">
      <c r="A158" s="21">
        <f>30598</f>
        <v>30598</v>
      </c>
      <c r="B158" s="21">
        <f t="shared" si="13"/>
        <v>0</v>
      </c>
      <c r="C158" s="21">
        <f>26834</f>
        <v>26834</v>
      </c>
      <c r="D158" s="21">
        <f t="shared" si="11"/>
        <v>156575</v>
      </c>
      <c r="E158" s="21">
        <f t="shared" si="12"/>
        <v>152.9052734375</v>
      </c>
    </row>
    <row r="159">
      <c r="A159" s="21">
        <f>30766</f>
        <v>30766</v>
      </c>
      <c r="B159" s="21">
        <f t="shared" si="13"/>
        <v>0</v>
      </c>
      <c r="C159" s="21">
        <f>27009</f>
        <v>27009</v>
      </c>
      <c r="D159" s="21">
        <f>156583</f>
        <v>156583</v>
      </c>
      <c r="E159" s="21">
        <f>152.9130859375</f>
        <v>152.9130859375</v>
      </c>
    </row>
    <row r="160">
      <c r="A160" s="21">
        <f>30935</f>
        <v>30935</v>
      </c>
      <c r="B160" s="21">
        <f t="shared" si="13"/>
        <v>0</v>
      </c>
      <c r="C160" s="21">
        <f>27169</f>
        <v>27169</v>
      </c>
      <c r="D160" s="21">
        <f>157102</f>
        <v>157102</v>
      </c>
      <c r="E160" s="21">
        <f>153.419921875</f>
        <v>153.419921875</v>
      </c>
    </row>
    <row r="161">
      <c r="A161" s="21">
        <f>31109</f>
        <v>31109</v>
      </c>
      <c r="B161" s="21">
        <f t="shared" si="13"/>
        <v>0</v>
      </c>
      <c r="C161" s="21">
        <f>27367</f>
        <v>27367</v>
      </c>
      <c r="D161" s="21">
        <f>157125</f>
        <v>157125</v>
      </c>
      <c r="E161" s="21">
        <f>153.4423828125</f>
        <v>153.4423828125</v>
      </c>
    </row>
    <row r="162">
      <c r="A162" s="21">
        <f>31278</f>
        <v>31278</v>
      </c>
      <c r="B162" s="21">
        <f t="shared" si="13"/>
        <v>0</v>
      </c>
      <c r="C162" s="21">
        <f>27514</f>
        <v>27514</v>
      </c>
      <c r="D162" s="21">
        <f>157155</f>
        <v>157155</v>
      </c>
      <c r="E162" s="21">
        <f>153.4716796875</f>
        <v>153.4716796875</v>
      </c>
    </row>
    <row r="163">
      <c r="A163" s="21">
        <f>31450</f>
        <v>31450</v>
      </c>
      <c r="B163" s="21">
        <f t="shared" si="13"/>
        <v>0</v>
      </c>
      <c r="C163" s="21">
        <f>27684</f>
        <v>27684</v>
      </c>
      <c r="D163" s="21">
        <f>157155</f>
        <v>157155</v>
      </c>
      <c r="E163" s="21">
        <f>153.4716796875</f>
        <v>153.4716796875</v>
      </c>
    </row>
    <row r="164">
      <c r="A164" s="21">
        <f>31632</f>
        <v>31632</v>
      </c>
      <c r="B164" s="21">
        <f t="shared" si="13"/>
        <v>0</v>
      </c>
      <c r="C164" s="21">
        <f>27851</f>
        <v>27851</v>
      </c>
      <c r="D164" s="21">
        <f>157155</f>
        <v>157155</v>
      </c>
      <c r="E164" s="21">
        <f>153.4716796875</f>
        <v>153.4716796875</v>
      </c>
    </row>
    <row r="165">
      <c r="A165" s="21">
        <f>31822</f>
        <v>31822</v>
      </c>
      <c r="B165" s="21">
        <f t="shared" si="13"/>
        <v>0</v>
      </c>
      <c r="C165" s="21">
        <f>27996</f>
        <v>27996</v>
      </c>
      <c r="D165" s="21">
        <f>157155</f>
        <v>157155</v>
      </c>
      <c r="E165" s="21">
        <f>153.4716796875</f>
        <v>153.4716796875</v>
      </c>
    </row>
    <row r="166">
      <c r="A166" s="21">
        <f>32005</f>
        <v>32005</v>
      </c>
      <c r="B166" s="21">
        <f t="shared" si="13"/>
        <v>0</v>
      </c>
      <c r="C166" s="21">
        <f>28147</f>
        <v>28147</v>
      </c>
      <c r="D166" s="21">
        <f>157155</f>
        <v>157155</v>
      </c>
      <c r="E166" s="21">
        <f>153.4716796875</f>
        <v>153.4716796875</v>
      </c>
    </row>
    <row r="167">
      <c r="A167" s="21">
        <f>32176</f>
        <v>32176</v>
      </c>
      <c r="B167" s="21">
        <f t="shared" si="13"/>
        <v>0</v>
      </c>
      <c r="C167" s="21">
        <f>28312</f>
        <v>28312</v>
      </c>
      <c r="D167" s="21">
        <f>157092</f>
        <v>157092</v>
      </c>
      <c r="E167" s="21">
        <f>153.41015625</f>
        <v>153.41015625</v>
      </c>
    </row>
    <row r="168">
      <c r="A168" s="21">
        <f>32345</f>
        <v>32345</v>
      </c>
      <c r="B168" s="21">
        <f t="shared" si="13"/>
        <v>0</v>
      </c>
      <c r="C168" s="21">
        <f>28484</f>
        <v>28484</v>
      </c>
      <c r="D168" s="21">
        <f>156708</f>
        <v>156708</v>
      </c>
      <c r="E168" s="21">
        <f>153.03515625</f>
        <v>153.03515625</v>
      </c>
    </row>
    <row r="169">
      <c r="A169" s="21">
        <f>32512</f>
        <v>32512</v>
      </c>
      <c r="B169" s="21">
        <f t="shared" si="13"/>
        <v>0</v>
      </c>
      <c r="C169" s="21">
        <f>28644</f>
        <v>28644</v>
      </c>
      <c r="D169" s="21">
        <f>156708</f>
        <v>156708</v>
      </c>
      <c r="E169" s="21">
        <f>153.03515625</f>
        <v>153.03515625</v>
      </c>
    </row>
    <row r="170">
      <c r="A170" s="21">
        <f>32680</f>
        <v>32680</v>
      </c>
      <c r="B170" s="21">
        <f t="shared" si="13"/>
        <v>0</v>
      </c>
      <c r="C170" s="21">
        <f>28805</f>
        <v>28805</v>
      </c>
      <c r="D170" s="21">
        <f>156707</f>
        <v>156707</v>
      </c>
      <c r="E170" s="21">
        <f>153.0341796875</f>
        <v>153.0341796875</v>
      </c>
    </row>
    <row r="171">
      <c r="A171" s="21">
        <f>32865</f>
        <v>32865</v>
      </c>
      <c r="B171" s="21">
        <f t="shared" si="13"/>
        <v>0</v>
      </c>
      <c r="C171" s="21">
        <f>28963</f>
        <v>28963</v>
      </c>
      <c r="D171" s="21">
        <f>156707</f>
        <v>156707</v>
      </c>
      <c r="E171" s="21">
        <f>153.0341796875</f>
        <v>153.0341796875</v>
      </c>
    </row>
    <row r="172">
      <c r="A172" s="21">
        <f>33069</f>
        <v>33069</v>
      </c>
      <c r="B172" s="21">
        <f>37</f>
        <v>37</v>
      </c>
      <c r="C172" s="21">
        <f>29122</f>
        <v>29122</v>
      </c>
      <c r="D172" s="21">
        <f>156707</f>
        <v>156707</v>
      </c>
      <c r="E172" s="21">
        <f>153.0341796875</f>
        <v>153.0341796875</v>
      </c>
    </row>
    <row r="173">
      <c r="A173" s="21">
        <f>33268</f>
        <v>33268</v>
      </c>
      <c r="B173" s="21">
        <f>19</f>
        <v>19</v>
      </c>
      <c r="C173" s="21">
        <f>29285</f>
        <v>29285</v>
      </c>
      <c r="D173" s="21">
        <f>156707</f>
        <v>156707</v>
      </c>
      <c r="E173" s="21">
        <f>153.0341796875</f>
        <v>153.0341796875</v>
      </c>
    </row>
    <row r="174">
      <c r="A174" s="21">
        <f>33450</f>
        <v>33450</v>
      </c>
      <c r="B174" s="21">
        <f t="shared" ref="B174:B187" si="14">0</f>
        <v>0</v>
      </c>
      <c r="C174" s="21">
        <f>29445</f>
        <v>29445</v>
      </c>
      <c r="D174" s="21">
        <f>156707</f>
        <v>156707</v>
      </c>
      <c r="E174" s="21">
        <f>153.0341796875</f>
        <v>153.0341796875</v>
      </c>
    </row>
    <row r="175">
      <c r="A175" s="21">
        <f>33632</f>
        <v>33632</v>
      </c>
      <c r="B175" s="21">
        <f t="shared" si="14"/>
        <v>0</v>
      </c>
      <c r="C175" s="21">
        <f>29613</f>
        <v>29613</v>
      </c>
      <c r="D175" s="21">
        <f>156707</f>
        <v>156707</v>
      </c>
      <c r="E175" s="21">
        <f>153.0341796875</f>
        <v>153.0341796875</v>
      </c>
    </row>
    <row r="176">
      <c r="A176" s="21">
        <f>33800</f>
        <v>33800</v>
      </c>
      <c r="B176" s="21">
        <f t="shared" si="14"/>
        <v>0</v>
      </c>
      <c r="C176" s="21">
        <f>29756</f>
        <v>29756</v>
      </c>
      <c r="D176" s="21">
        <f>156711</f>
        <v>156711</v>
      </c>
      <c r="E176" s="21">
        <f>153.0380859375</f>
        <v>153.0380859375</v>
      </c>
    </row>
    <row r="177">
      <c r="A177" s="21">
        <f>34001</f>
        <v>34001</v>
      </c>
      <c r="B177" s="21">
        <f t="shared" si="14"/>
        <v>0</v>
      </c>
      <c r="C177" s="21">
        <f>29951</f>
        <v>29951</v>
      </c>
      <c r="D177" s="21">
        <f>157354</f>
        <v>157354</v>
      </c>
      <c r="E177" s="21">
        <f>153.666015625</f>
        <v>153.666015625</v>
      </c>
    </row>
    <row r="178">
      <c r="A178" s="21">
        <f>34186</f>
        <v>34186</v>
      </c>
      <c r="B178" s="21">
        <f t="shared" si="14"/>
        <v>0</v>
      </c>
      <c r="C178" s="21">
        <f>30142</f>
        <v>30142</v>
      </c>
      <c r="D178" s="21">
        <f>162891</f>
        <v>162891</v>
      </c>
      <c r="E178" s="21">
        <f>159.0732421875</f>
        <v>159.0732421875</v>
      </c>
    </row>
    <row r="179">
      <c r="A179" s="21">
        <f>34357</f>
        <v>34357</v>
      </c>
      <c r="B179" s="21">
        <f t="shared" si="14"/>
        <v>0</v>
      </c>
      <c r="C179" s="21">
        <f>30310</f>
        <v>30310</v>
      </c>
      <c r="D179" s="21">
        <f>162865</f>
        <v>162865</v>
      </c>
      <c r="E179" s="21">
        <f>159.0478515625</f>
        <v>159.0478515625</v>
      </c>
    </row>
    <row r="180">
      <c r="A180" s="21">
        <f>34524</f>
        <v>34524</v>
      </c>
      <c r="B180" s="21">
        <f t="shared" si="14"/>
        <v>0</v>
      </c>
      <c r="C180" s="21">
        <f>30473</f>
        <v>30473</v>
      </c>
      <c r="D180" s="21">
        <f>162865</f>
        <v>162865</v>
      </c>
      <c r="E180" s="21">
        <f>159.0478515625</f>
        <v>159.0478515625</v>
      </c>
    </row>
    <row r="181">
      <c r="A181" s="21">
        <f>34707</f>
        <v>34707</v>
      </c>
      <c r="B181" s="21">
        <f t="shared" si="14"/>
        <v>0</v>
      </c>
      <c r="C181" s="21">
        <f>30646</f>
        <v>30646</v>
      </c>
      <c r="D181" s="21">
        <f>162865</f>
        <v>162865</v>
      </c>
      <c r="E181" s="21">
        <f>159.0478515625</f>
        <v>159.0478515625</v>
      </c>
    </row>
    <row r="182">
      <c r="A182" s="21">
        <f>34879</f>
        <v>34879</v>
      </c>
      <c r="B182" s="21">
        <f t="shared" si="14"/>
        <v>0</v>
      </c>
      <c r="C182" s="21">
        <f>30814</f>
        <v>30814</v>
      </c>
      <c r="D182" s="21">
        <f>162865</f>
        <v>162865</v>
      </c>
      <c r="E182" s="21">
        <f>159.0478515625</f>
        <v>159.0478515625</v>
      </c>
    </row>
    <row r="183">
      <c r="A183" s="21">
        <f>35046</f>
        <v>35046</v>
      </c>
      <c r="B183" s="21">
        <f t="shared" si="14"/>
        <v>0</v>
      </c>
      <c r="C183" s="21">
        <f>30965</f>
        <v>30965</v>
      </c>
      <c r="D183" s="21">
        <f>162870</f>
        <v>162870</v>
      </c>
      <c r="E183" s="21">
        <f>159.052734375</f>
        <v>159.052734375</v>
      </c>
    </row>
    <row r="184">
      <c r="A184" s="21">
        <f>35234</f>
        <v>35234</v>
      </c>
      <c r="B184" s="21">
        <f t="shared" si="14"/>
        <v>0</v>
      </c>
      <c r="C184" s="21">
        <f>31135</f>
        <v>31135</v>
      </c>
      <c r="D184" s="21">
        <f>157302</f>
        <v>157302</v>
      </c>
      <c r="E184" s="21">
        <f>153.615234375</f>
        <v>153.615234375</v>
      </c>
    </row>
    <row r="185">
      <c r="A185" s="21">
        <f>35443</f>
        <v>35443</v>
      </c>
      <c r="B185" s="21">
        <f t="shared" si="14"/>
        <v>0</v>
      </c>
      <c r="C185" s="21">
        <f>31306</f>
        <v>31306</v>
      </c>
      <c r="D185" s="21">
        <f>156918</f>
        <v>156918</v>
      </c>
      <c r="E185" s="21">
        <f>153.240234375</f>
        <v>153.240234375</v>
      </c>
    </row>
    <row r="186">
      <c r="A186" s="21">
        <f>35645</f>
        <v>35645</v>
      </c>
      <c r="B186" s="21">
        <f t="shared" si="14"/>
        <v>0</v>
      </c>
      <c r="C186" s="21">
        <f>31467</f>
        <v>31467</v>
      </c>
      <c r="D186" s="21">
        <f>156918</f>
        <v>156918</v>
      </c>
      <c r="E186" s="21">
        <f>153.240234375</f>
        <v>153.240234375</v>
      </c>
    </row>
    <row r="187">
      <c r="A187" s="21">
        <f>35847</f>
        <v>35847</v>
      </c>
      <c r="B187" s="21">
        <f t="shared" si="14"/>
        <v>0</v>
      </c>
      <c r="C187" s="21">
        <f>31608</f>
        <v>31608</v>
      </c>
      <c r="D187" s="21">
        <f t="shared" ref="D187:D194" si="15">156917</f>
        <v>156917</v>
      </c>
      <c r="E187" s="21">
        <f t="shared" ref="E187:E194" si="16">153.2392578125</f>
        <v>153.2392578125</v>
      </c>
    </row>
    <row r="188">
      <c r="C188" s="21">
        <f>31784</f>
        <v>31784</v>
      </c>
      <c r="D188" s="21">
        <f t="shared" si="15"/>
        <v>156917</v>
      </c>
      <c r="E188" s="21">
        <f t="shared" si="16"/>
        <v>153.2392578125</v>
      </c>
    </row>
    <row r="189">
      <c r="C189" s="21">
        <f>31935</f>
        <v>31935</v>
      </c>
      <c r="D189" s="21">
        <f t="shared" si="15"/>
        <v>156917</v>
      </c>
      <c r="E189" s="21">
        <f t="shared" si="16"/>
        <v>153.2392578125</v>
      </c>
    </row>
    <row r="190">
      <c r="C190" s="21">
        <f>32103</f>
        <v>32103</v>
      </c>
      <c r="D190" s="21">
        <f t="shared" si="15"/>
        <v>156917</v>
      </c>
      <c r="E190" s="21">
        <f t="shared" si="16"/>
        <v>153.2392578125</v>
      </c>
    </row>
    <row r="191">
      <c r="C191" s="21">
        <f>32277</f>
        <v>32277</v>
      </c>
      <c r="D191" s="21">
        <f t="shared" si="15"/>
        <v>156917</v>
      </c>
      <c r="E191" s="21">
        <f t="shared" si="16"/>
        <v>153.2392578125</v>
      </c>
    </row>
    <row r="192">
      <c r="C192" s="21">
        <f>32434</f>
        <v>32434</v>
      </c>
      <c r="D192" s="21">
        <f t="shared" si="15"/>
        <v>156917</v>
      </c>
      <c r="E192" s="21">
        <f t="shared" si="16"/>
        <v>153.2392578125</v>
      </c>
    </row>
    <row r="193">
      <c r="C193" s="21">
        <f>32605</f>
        <v>32605</v>
      </c>
      <c r="D193" s="21">
        <f t="shared" si="15"/>
        <v>156917</v>
      </c>
      <c r="E193" s="21">
        <f t="shared" si="16"/>
        <v>153.2392578125</v>
      </c>
    </row>
    <row r="194">
      <c r="C194" s="21">
        <f>32765</f>
        <v>32765</v>
      </c>
      <c r="D194" s="21">
        <f t="shared" si="15"/>
        <v>156917</v>
      </c>
      <c r="E194" s="21">
        <f t="shared" si="16"/>
        <v>153.2392578125</v>
      </c>
    </row>
    <row r="195">
      <c r="C195" s="21">
        <f>32937</f>
        <v>32937</v>
      </c>
      <c r="D195" s="21">
        <f>156933</f>
        <v>156933</v>
      </c>
      <c r="E195" s="21">
        <f>153.2548828125</f>
        <v>153.2548828125</v>
      </c>
    </row>
    <row r="196">
      <c r="C196" s="21">
        <f>33092</f>
        <v>33092</v>
      </c>
      <c r="D196" s="21">
        <f>157455</f>
        <v>157455</v>
      </c>
      <c r="E196" s="21">
        <f>153.7646484375</f>
        <v>153.7646484375</v>
      </c>
    </row>
    <row r="197">
      <c r="C197" s="21">
        <f>33277</f>
        <v>33277</v>
      </c>
      <c r="D197" s="21">
        <f>163425</f>
        <v>163425</v>
      </c>
      <c r="E197" s="21">
        <f>159.5947265625</f>
        <v>159.5947265625</v>
      </c>
    </row>
    <row r="198">
      <c r="C198" s="21">
        <f>33431</f>
        <v>33431</v>
      </c>
      <c r="D198" s="21">
        <f>162695</f>
        <v>162695</v>
      </c>
      <c r="E198" s="21">
        <f>158.8818359375</f>
        <v>158.8818359375</v>
      </c>
    </row>
    <row r="199">
      <c r="C199" s="21">
        <f>33605</f>
        <v>33605</v>
      </c>
      <c r="D199" s="21">
        <f>162695</f>
        <v>162695</v>
      </c>
      <c r="E199" s="21">
        <f>158.8818359375</f>
        <v>158.8818359375</v>
      </c>
    </row>
    <row r="200">
      <c r="C200" s="21">
        <f>33764</f>
        <v>33764</v>
      </c>
      <c r="D200" s="21">
        <f>162695</f>
        <v>162695</v>
      </c>
      <c r="E200" s="21">
        <f>158.8818359375</f>
        <v>158.8818359375</v>
      </c>
    </row>
    <row r="201">
      <c r="C201" s="21">
        <f>33913</f>
        <v>33913</v>
      </c>
      <c r="D201" s="21">
        <f>162695</f>
        <v>162695</v>
      </c>
      <c r="E201" s="21">
        <f>158.8818359375</f>
        <v>158.8818359375</v>
      </c>
    </row>
    <row r="202">
      <c r="C202" s="21">
        <f>34067</f>
        <v>34067</v>
      </c>
      <c r="D202" s="21">
        <f>162695</f>
        <v>162695</v>
      </c>
      <c r="E202" s="21">
        <f>158.8818359375</f>
        <v>158.8818359375</v>
      </c>
    </row>
    <row r="203">
      <c r="C203" s="21">
        <f>34230</f>
        <v>34230</v>
      </c>
      <c r="D203" s="21">
        <f>160651</f>
        <v>160651</v>
      </c>
      <c r="E203" s="21">
        <f>156.8857421875</f>
        <v>156.8857421875</v>
      </c>
    </row>
    <row r="204">
      <c r="C204" s="21">
        <f>34416</f>
        <v>34416</v>
      </c>
      <c r="D204" s="21">
        <f>160651</f>
        <v>160651</v>
      </c>
      <c r="E204" s="21">
        <f>156.8857421875</f>
        <v>156.8857421875</v>
      </c>
    </row>
    <row r="205">
      <c r="C205" s="21">
        <f>34575</f>
        <v>34575</v>
      </c>
      <c r="D205" s="21">
        <f>156811</f>
        <v>156811</v>
      </c>
      <c r="E205" s="21">
        <f>153.1357421875</f>
        <v>153.1357421875</v>
      </c>
    </row>
    <row r="206">
      <c r="C206" s="21">
        <f>34743</f>
        <v>34743</v>
      </c>
      <c r="D206" s="21">
        <f>156812</f>
        <v>156812</v>
      </c>
      <c r="E206" s="21">
        <f>153.13671875</f>
        <v>153.13671875</v>
      </c>
    </row>
    <row r="207">
      <c r="C207" s="21">
        <f>34914</f>
        <v>34914</v>
      </c>
      <c r="D207" s="21">
        <f>156812</f>
        <v>156812</v>
      </c>
      <c r="E207" s="21">
        <f>153.13671875</f>
        <v>153.13671875</v>
      </c>
    </row>
    <row r="208">
      <c r="C208" s="21">
        <f>35091</f>
        <v>35091</v>
      </c>
      <c r="D208" s="21">
        <f>156811</f>
        <v>156811</v>
      </c>
      <c r="E208" s="21">
        <f>153.1357421875</f>
        <v>153.1357421875</v>
      </c>
    </row>
    <row r="209">
      <c r="C209" s="21">
        <f>35252</f>
        <v>35252</v>
      </c>
      <c r="D209" s="21">
        <f>156812</f>
        <v>156812</v>
      </c>
      <c r="E209" s="21">
        <f>153.13671875</f>
        <v>153.13671875</v>
      </c>
    </row>
    <row r="210">
      <c r="C210" s="21">
        <f>35397</f>
        <v>35397</v>
      </c>
      <c r="D210" s="21">
        <f>156811</f>
        <v>156811</v>
      </c>
      <c r="E210" s="21">
        <f>153.1357421875</f>
        <v>153.1357421875</v>
      </c>
    </row>
    <row r="211">
      <c r="C211" s="21">
        <f>35558</f>
        <v>35558</v>
      </c>
      <c r="D211" s="21">
        <f>156811</f>
        <v>156811</v>
      </c>
      <c r="E211" s="21">
        <f>153.1357421875</f>
        <v>153.1357421875</v>
      </c>
    </row>
    <row r="212">
      <c r="C212" s="21">
        <f>35725</f>
        <v>35725</v>
      </c>
      <c r="D212" s="21">
        <f>156811</f>
        <v>156811</v>
      </c>
      <c r="E212" s="21">
        <f>153.1357421875</f>
        <v>153.1357421875</v>
      </c>
    </row>
    <row r="213">
      <c r="C213" s="21">
        <f>35878</f>
        <v>35878</v>
      </c>
      <c r="D213" s="21">
        <f>156812</f>
        <v>156812</v>
      </c>
      <c r="E213" s="21">
        <f>153.13671875</f>
        <v>153.13671875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2015-11-23T19:50:59Z</dcterms:modified>
  <cp:lastPrinted>2016-01-08T15:46:43Z</cp:lastPrinted>
</cp:coreProperties>
</file>