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<sst xmlns="http://schemas.openxmlformats.org/spreadsheetml/2006/main" count="8" uniqueCount="8">
  <si>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</si>
  <si>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</si>
  <si>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</si>
  <si>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</si>
  <si>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(139x)</t>
  </si>
  <si>
    <t>AVERAGE TIME BETWEEN MEM TIMESTAMPS (ms) (142x)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</si>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</sst>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Sheet1!$A$2:$A$140</c:f>
              <c:numCache/>
            </c:numRef>
          </c:cat>
          <c:val>
            <c:numRef>
              <c:f>Sheet1!$B$2:$B$140</c:f>
              <c:numCache/>
            </c:numRef>
          </c:val>
          <c:smooth val="0"/>
        </c:ser>
        <c:marker val="1"/>
        <c:axId val="1222768327"/>
        <c:axId val="1439394198"/>
      </c:lineChart>
      <c:catAx>
        <c:axId val="122276832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39394198"/>
        <c:crosses val="autoZero"/>
        <c:auto val="1"/>
        <c:lblOffset val="100"/>
        <c:tickLblSkip val="1"/>
        <c:tickMarkSkip val="1"/>
        <c:noMultiLvlLbl val="0"/>
      </c:catAx>
      <c:valAx>
        <c:axId val="143939419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2276832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Sheet1!$C$2:$C$143</c:f>
              <c:numCache/>
            </c:numRef>
          </c:cat>
          <c:val>
            <c:numRef>
              <c:f>Sheet1!$E$2:$E$143</c:f>
              <c:numCache/>
            </c:numRef>
          </c:val>
          <c:smooth val="0"/>
        </c:ser>
        <c:marker val="1"/>
        <c:axId val="403170294"/>
        <c:axId val="1208825205"/>
      </c:lineChart>
      <c:catAx>
        <c:axId val="40317029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208825205"/>
        <c:crosses val="autoZero"/>
        <c:auto val="1"/>
        <c:lblOffset val="100"/>
        <c:tickLblSkip val="1"/>
        <c:tickMarkSkip val="1"/>
        <c:noMultiLvlLbl val="0"/>
      </c:catAx>
      <c:valAx>
        <c:axId val="120882520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40317029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1730</f>
        <v>1730</v>
      </c>
      <c r="B2" s="21">
        <f>25</f>
        <v>25</v>
      </c>
      <c r="C2" s="21">
        <f>1600</f>
        <v>1600</v>
      </c>
      <c r="D2" s="21">
        <f>7123</f>
        <v>7123</v>
      </c>
      <c r="E2" s="21">
        <f>6.9560546875</f>
        <v>6.9560546875</v>
      </c>
      <c r="G2" s="21">
        <f>242</f>
        <v>242</v>
      </c>
    </row>
    <row r="3">
      <c r="A3" s="21">
        <f>2031</f>
        <v>2031</v>
      </c>
      <c r="B3" s="21">
        <f>43</f>
        <v>43</v>
      </c>
      <c r="C3" s="21">
        <f>1856</f>
        <v>1856</v>
      </c>
      <c r="D3" s="21">
        <f>49193</f>
        <v>49193</v>
      </c>
      <c r="E3" s="21">
        <f>48.0400390625</f>
        <v>48.0400390625</v>
      </c>
    </row>
    <row r="4">
      <c r="A4" s="21">
        <f>2317</f>
        <v>2317</v>
      </c>
      <c r="B4" s="21">
        <f>22</f>
        <v>22</v>
      </c>
      <c r="C4" s="21">
        <f>2101</f>
        <v>2101</v>
      </c>
      <c r="D4" s="21">
        <f>101062</f>
        <v>101062</v>
      </c>
      <c r="E4" s="21">
        <f>98.693359375</f>
        <v>98.693359375</v>
      </c>
      <c r="G4" s="21" t="s">
        <v>5</v>
      </c>
    </row>
    <row r="5">
      <c r="A5" s="21">
        <f>2565</f>
        <v>2565</v>
      </c>
      <c r="B5" s="21">
        <f>22</f>
        <v>22</v>
      </c>
      <c r="C5" s="21">
        <f>2280</f>
        <v>2280</v>
      </c>
      <c r="D5" s="21">
        <f>104206</f>
        <v>104206</v>
      </c>
      <c r="E5" s="21">
        <f>101.763671875</f>
        <v>101.763671875</v>
      </c>
      <c r="G5" s="21">
        <f>239</f>
        <v>239</v>
      </c>
    </row>
    <row r="6">
      <c r="A6" s="21">
        <f>2812</f>
        <v>2812</v>
      </c>
      <c r="B6" s="21">
        <f>24</f>
        <v>24</v>
      </c>
      <c r="C6" s="21">
        <f>2503</f>
        <v>2503</v>
      </c>
      <c r="D6" s="21">
        <f>106204</f>
        <v>106204</v>
      </c>
      <c r="E6" s="21">
        <f>103.71484375</f>
        <v>103.71484375</v>
      </c>
    </row>
    <row r="7">
      <c r="A7" s="21">
        <f>3069</f>
        <v>3069</v>
      </c>
      <c r="B7" s="21">
        <f>42</f>
        <v>42</v>
      </c>
      <c r="C7" s="21">
        <f>2747</f>
        <v>2747</v>
      </c>
      <c r="D7" s="21">
        <f>109639</f>
        <v>109639</v>
      </c>
      <c r="E7" s="21">
        <f>107.0693359375</f>
        <v>107.0693359375</v>
      </c>
    </row>
    <row r="8">
      <c r="A8" s="21">
        <f>3296</f>
        <v>3296</v>
      </c>
      <c r="B8" s="21">
        <f>9</f>
        <v>9</v>
      </c>
      <c r="C8" s="21">
        <f>3003</f>
        <v>3003</v>
      </c>
      <c r="D8" s="21">
        <f>111630</f>
        <v>111630</v>
      </c>
      <c r="E8" s="21">
        <f>109.013671875</f>
        <v>109.013671875</v>
      </c>
    </row>
    <row r="9">
      <c r="A9" s="21">
        <f>3526</f>
        <v>3526</v>
      </c>
      <c r="B9" s="21">
        <f t="shared" ref="B9:B18" si="0">0</f>
        <v>0</v>
      </c>
      <c r="C9" s="21">
        <f>3247</f>
        <v>3247</v>
      </c>
      <c r="D9" s="21">
        <f>141802</f>
        <v>141802</v>
      </c>
      <c r="E9" s="21">
        <f>138.478515625</f>
        <v>138.478515625</v>
      </c>
    </row>
    <row r="10">
      <c r="A10" s="21">
        <f>3780</f>
        <v>3780</v>
      </c>
      <c r="B10" s="21">
        <f t="shared" si="0"/>
        <v>0</v>
      </c>
      <c r="C10" s="21">
        <f>3466</f>
        <v>3466</v>
      </c>
      <c r="D10" s="21">
        <f>142384</f>
        <v>142384</v>
      </c>
      <c r="E10" s="21">
        <f>139.046875</f>
        <v>139.046875</v>
      </c>
    </row>
    <row r="11">
      <c r="A11" s="21">
        <f>4017</f>
        <v>4017</v>
      </c>
      <c r="B11" s="21">
        <f t="shared" si="0"/>
        <v>0</v>
      </c>
      <c r="C11" s="21">
        <f>3674</f>
        <v>3674</v>
      </c>
      <c r="D11" s="21">
        <f>142384</f>
        <v>142384</v>
      </c>
      <c r="E11" s="21">
        <f>139.046875</f>
        <v>139.046875</v>
      </c>
    </row>
    <row r="12">
      <c r="A12" s="21">
        <f>4248</f>
        <v>4248</v>
      </c>
      <c r="B12" s="21">
        <f t="shared" si="0"/>
        <v>0</v>
      </c>
      <c r="C12" s="21">
        <f>3917</f>
        <v>3917</v>
      </c>
      <c r="D12" s="21">
        <f>142384</f>
        <v>142384</v>
      </c>
      <c r="E12" s="21">
        <f>139.046875</f>
        <v>139.046875</v>
      </c>
      <c r="H12" s="21" t="s">
        <v>6</v>
      </c>
      <c r="I12" s="21" t="s">
        <v>7</v>
      </c>
      <c r="J12" s="21" t="s">
        <v>8</v>
      </c>
    </row>
    <row r="13">
      <c r="A13" s="21">
        <f>4491</f>
        <v>4491</v>
      </c>
      <c r="B13" s="21">
        <f t="shared" si="0"/>
        <v>0</v>
      </c>
      <c r="C13" s="21">
        <f>4172</f>
        <v>4172</v>
      </c>
      <c r="D13" s="21">
        <f>142384</f>
        <v>142384</v>
      </c>
      <c r="E13" s="21">
        <f>139.046875</f>
        <v>139.046875</v>
      </c>
      <c r="H13" s="21">
        <f>AVERAGE(E10:E19)</f>
        <v>139.048828125</v>
      </c>
      <c r="I13" s="21">
        <f>MAX(E2:E143)</f>
        <v>160.21875</v>
      </c>
      <c r="J13" s="21">
        <v>160</v>
      </c>
    </row>
    <row r="14">
      <c r="A14" s="21">
        <f>4758</f>
        <v>4758</v>
      </c>
      <c r="B14" s="21">
        <f t="shared" si="0"/>
        <v>0</v>
      </c>
      <c r="C14" s="21">
        <f>4396</f>
        <v>4396</v>
      </c>
      <c r="D14" s="21">
        <f>142384</f>
        <v>142384</v>
      </c>
      <c r="E14" s="21">
        <f>139.046875</f>
        <v>139.046875</v>
      </c>
    </row>
    <row r="15">
      <c r="A15" s="21">
        <f>5010</f>
        <v>5010</v>
      </c>
      <c r="B15" s="21">
        <f t="shared" si="0"/>
        <v>0</v>
      </c>
      <c r="C15" s="21">
        <f>4668</f>
        <v>4668</v>
      </c>
      <c r="D15" s="21">
        <f>142388</f>
        <v>142388</v>
      </c>
      <c r="E15" s="21">
        <f>139.05078125</f>
        <v>139.05078125</v>
      </c>
    </row>
    <row r="16">
      <c r="A16" s="21">
        <f>5319</f>
        <v>5319</v>
      </c>
      <c r="B16" s="21">
        <f t="shared" si="0"/>
        <v>0</v>
      </c>
      <c r="C16" s="21">
        <f>4906</f>
        <v>4906</v>
      </c>
      <c r="D16" s="21">
        <f>142388</f>
        <v>142388</v>
      </c>
      <c r="E16" s="21">
        <f>139.05078125</f>
        <v>139.05078125</v>
      </c>
    </row>
    <row r="17">
      <c r="A17" s="21">
        <f>5621</f>
        <v>5621</v>
      </c>
      <c r="B17" s="21">
        <f t="shared" si="0"/>
        <v>0</v>
      </c>
      <c r="C17" s="21">
        <f>5212</f>
        <v>5212</v>
      </c>
      <c r="D17" s="21">
        <f>142388</f>
        <v>142388</v>
      </c>
      <c r="E17" s="21">
        <f>139.05078125</f>
        <v>139.05078125</v>
      </c>
    </row>
    <row r="18">
      <c r="A18" s="21">
        <f>5950</f>
        <v>5950</v>
      </c>
      <c r="B18" s="21">
        <f t="shared" si="0"/>
        <v>0</v>
      </c>
      <c r="C18" s="21">
        <f>5481</f>
        <v>5481</v>
      </c>
      <c r="D18" s="21">
        <f>142388</f>
        <v>142388</v>
      </c>
      <c r="E18" s="21">
        <f>139.05078125</f>
        <v>139.05078125</v>
      </c>
    </row>
    <row r="19">
      <c r="A19" s="21">
        <f>6226</f>
        <v>6226</v>
      </c>
      <c r="B19" s="21">
        <f>34</f>
        <v>34</v>
      </c>
      <c r="C19" s="21">
        <f>5791</f>
        <v>5791</v>
      </c>
      <c r="D19" s="21">
        <f>142388</f>
        <v>142388</v>
      </c>
      <c r="E19" s="21">
        <f>139.05078125</f>
        <v>139.05078125</v>
      </c>
    </row>
    <row r="20">
      <c r="A20" s="21">
        <f>6498</f>
        <v>6498</v>
      </c>
      <c r="B20" s="21">
        <f>17</f>
        <v>17</v>
      </c>
      <c r="C20" s="21">
        <f>6092</f>
        <v>6092</v>
      </c>
      <c r="D20" s="21">
        <f>142451</f>
        <v>142451</v>
      </c>
      <c r="E20" s="21">
        <f>139.1123046875</f>
        <v>139.1123046875</v>
      </c>
    </row>
    <row r="21">
      <c r="A21" s="21">
        <f>6753</f>
        <v>6753</v>
      </c>
      <c r="B21" s="21">
        <f>43</f>
        <v>43</v>
      </c>
      <c r="C21" s="21">
        <f>6347</f>
        <v>6347</v>
      </c>
      <c r="D21" s="21">
        <f>143359</f>
        <v>143359</v>
      </c>
      <c r="E21" s="21">
        <f>139.9990234375</f>
        <v>139.9990234375</v>
      </c>
    </row>
    <row r="22">
      <c r="A22" s="21">
        <f>6997</f>
        <v>6997</v>
      </c>
      <c r="B22" s="21">
        <f t="shared" ref="B22:B30" si="1">0</f>
        <v>0</v>
      </c>
      <c r="C22" s="21">
        <f>6562</f>
        <v>6562</v>
      </c>
      <c r="D22" s="21">
        <f>144599</f>
        <v>144599</v>
      </c>
      <c r="E22" s="21">
        <f>141.2099609375</f>
        <v>141.2099609375</v>
      </c>
    </row>
    <row r="23">
      <c r="A23" s="21">
        <f>7272</f>
        <v>7272</v>
      </c>
      <c r="B23" s="21">
        <f t="shared" si="1"/>
        <v>0</v>
      </c>
      <c r="C23" s="21">
        <f>6816</f>
        <v>6816</v>
      </c>
      <c r="D23" s="21">
        <f>145940</f>
        <v>145940</v>
      </c>
      <c r="E23" s="21">
        <f>142.51953125</f>
        <v>142.51953125</v>
      </c>
    </row>
    <row r="24">
      <c r="A24" s="21">
        <f>7521</f>
        <v>7521</v>
      </c>
      <c r="B24" s="21">
        <f t="shared" si="1"/>
        <v>0</v>
      </c>
      <c r="C24" s="21">
        <f>7007</f>
        <v>7007</v>
      </c>
      <c r="D24" s="21">
        <f>158201</f>
        <v>158201</v>
      </c>
      <c r="E24" s="21">
        <f>154.4931640625</f>
        <v>154.4931640625</v>
      </c>
    </row>
    <row r="25">
      <c r="A25" s="21">
        <f>7757</f>
        <v>7757</v>
      </c>
      <c r="B25" s="21">
        <f t="shared" si="1"/>
        <v>0</v>
      </c>
      <c r="C25" s="21">
        <f>7258</f>
        <v>7258</v>
      </c>
      <c r="D25" s="21">
        <f>158201</f>
        <v>158201</v>
      </c>
      <c r="E25" s="21">
        <f>154.4931640625</f>
        <v>154.4931640625</v>
      </c>
    </row>
    <row r="26">
      <c r="A26" s="21">
        <f>8015</f>
        <v>8015</v>
      </c>
      <c r="B26" s="21">
        <f t="shared" si="1"/>
        <v>0</v>
      </c>
      <c r="C26" s="21">
        <f>7484</f>
        <v>7484</v>
      </c>
      <c r="D26" s="21">
        <f>158215</f>
        <v>158215</v>
      </c>
      <c r="E26" s="21">
        <f>154.5068359375</f>
        <v>154.5068359375</v>
      </c>
    </row>
    <row r="27">
      <c r="A27" s="21">
        <f>8234</f>
        <v>8234</v>
      </c>
      <c r="B27" s="21">
        <f t="shared" si="1"/>
        <v>0</v>
      </c>
      <c r="C27" s="21">
        <f>7712</f>
        <v>7712</v>
      </c>
      <c r="D27" s="21">
        <f>158227</f>
        <v>158227</v>
      </c>
      <c r="E27" s="21">
        <f>154.5185546875</f>
        <v>154.5185546875</v>
      </c>
    </row>
    <row r="28">
      <c r="A28" s="21">
        <f>8489</f>
        <v>8489</v>
      </c>
      <c r="B28" s="21">
        <f t="shared" si="1"/>
        <v>0</v>
      </c>
      <c r="C28" s="21">
        <f>7959</f>
        <v>7959</v>
      </c>
      <c r="D28" s="21">
        <f>158227</f>
        <v>158227</v>
      </c>
      <c r="E28" s="21">
        <f>154.5185546875</f>
        <v>154.5185546875</v>
      </c>
    </row>
    <row r="29">
      <c r="A29" s="21">
        <f>8713</f>
        <v>8713</v>
      </c>
      <c r="B29" s="21">
        <f t="shared" si="1"/>
        <v>0</v>
      </c>
      <c r="C29" s="21">
        <f>8195</f>
        <v>8195</v>
      </c>
      <c r="D29" s="21">
        <f>158227</f>
        <v>158227</v>
      </c>
      <c r="E29" s="21">
        <f>154.5185546875</f>
        <v>154.5185546875</v>
      </c>
    </row>
    <row r="30">
      <c r="A30" s="21">
        <f>8931</f>
        <v>8931</v>
      </c>
      <c r="B30" s="21">
        <f t="shared" si="1"/>
        <v>0</v>
      </c>
      <c r="C30" s="21">
        <f>8440</f>
        <v>8440</v>
      </c>
      <c r="D30" s="21">
        <f>158227</f>
        <v>158227</v>
      </c>
      <c r="E30" s="21">
        <f>154.5185546875</f>
        <v>154.5185546875</v>
      </c>
    </row>
    <row r="31">
      <c r="A31" s="21">
        <f>9191</f>
        <v>9191</v>
      </c>
      <c r="B31" s="21">
        <f>5</f>
        <v>5</v>
      </c>
      <c r="C31" s="21">
        <f>8673</f>
        <v>8673</v>
      </c>
      <c r="D31" s="21">
        <f>158227</f>
        <v>158227</v>
      </c>
      <c r="E31" s="21">
        <f>154.5185546875</f>
        <v>154.5185546875</v>
      </c>
    </row>
    <row r="32">
      <c r="A32" s="21">
        <f>9411</f>
        <v>9411</v>
      </c>
      <c r="B32" s="21">
        <f t="shared" ref="B32:B43" si="2">0</f>
        <v>0</v>
      </c>
      <c r="C32" s="21">
        <f>8886</f>
        <v>8886</v>
      </c>
      <c r="D32" s="21">
        <f>158227</f>
        <v>158227</v>
      </c>
      <c r="E32" s="21">
        <f>154.5185546875</f>
        <v>154.5185546875</v>
      </c>
    </row>
    <row r="33">
      <c r="A33" s="21">
        <f>9654</f>
        <v>9654</v>
      </c>
      <c r="B33" s="21">
        <f t="shared" si="2"/>
        <v>0</v>
      </c>
      <c r="C33" s="21">
        <f>9151</f>
        <v>9151</v>
      </c>
      <c r="D33" s="21">
        <f>158227</f>
        <v>158227</v>
      </c>
      <c r="E33" s="21">
        <f>154.5185546875</f>
        <v>154.5185546875</v>
      </c>
    </row>
    <row r="34">
      <c r="A34" s="21">
        <f>9895</f>
        <v>9895</v>
      </c>
      <c r="B34" s="21">
        <f t="shared" si="2"/>
        <v>0</v>
      </c>
      <c r="C34" s="21">
        <f>9403</f>
        <v>9403</v>
      </c>
      <c r="D34" s="21">
        <f>158847</f>
        <v>158847</v>
      </c>
      <c r="E34" s="21">
        <f>155.1240234375</f>
        <v>155.1240234375</v>
      </c>
    </row>
    <row r="35">
      <c r="A35" s="21">
        <f>10151</f>
        <v>10151</v>
      </c>
      <c r="B35" s="21">
        <f t="shared" si="2"/>
        <v>0</v>
      </c>
      <c r="C35" s="21">
        <f>9649</f>
        <v>9649</v>
      </c>
      <c r="D35" s="21">
        <f t="shared" ref="D35:D45" si="3">158881</f>
        <v>158881</v>
      </c>
      <c r="E35" s="21">
        <f t="shared" ref="E35:E45" si="4">155.1572265625</f>
        <v>155.1572265625</v>
      </c>
    </row>
    <row r="36">
      <c r="A36" s="21">
        <f>10428</f>
        <v>10428</v>
      </c>
      <c r="B36" s="21">
        <f t="shared" si="2"/>
        <v>0</v>
      </c>
      <c r="C36" s="21">
        <f>9885</f>
        <v>9885</v>
      </c>
      <c r="D36" s="21">
        <f t="shared" si="3"/>
        <v>158881</v>
      </c>
      <c r="E36" s="21">
        <f t="shared" si="4"/>
        <v>155.1572265625</v>
      </c>
    </row>
    <row r="37">
      <c r="A37" s="21">
        <f>10662</f>
        <v>10662</v>
      </c>
      <c r="B37" s="21">
        <f t="shared" si="2"/>
        <v>0</v>
      </c>
      <c r="C37" s="21">
        <f>10111</f>
        <v>10111</v>
      </c>
      <c r="D37" s="21">
        <f t="shared" si="3"/>
        <v>158881</v>
      </c>
      <c r="E37" s="21">
        <f t="shared" si="4"/>
        <v>155.1572265625</v>
      </c>
    </row>
    <row r="38">
      <c r="A38" s="21">
        <f>10902</f>
        <v>10902</v>
      </c>
      <c r="B38" s="21">
        <f t="shared" si="2"/>
        <v>0</v>
      </c>
      <c r="C38" s="21">
        <f>10362</f>
        <v>10362</v>
      </c>
      <c r="D38" s="21">
        <f t="shared" si="3"/>
        <v>158881</v>
      </c>
      <c r="E38" s="21">
        <f t="shared" si="4"/>
        <v>155.1572265625</v>
      </c>
    </row>
    <row r="39">
      <c r="A39" s="21">
        <f>11142</f>
        <v>11142</v>
      </c>
      <c r="B39" s="21">
        <f t="shared" si="2"/>
        <v>0</v>
      </c>
      <c r="C39" s="21">
        <f>10609</f>
        <v>10609</v>
      </c>
      <c r="D39" s="21">
        <f t="shared" si="3"/>
        <v>158881</v>
      </c>
      <c r="E39" s="21">
        <f t="shared" si="4"/>
        <v>155.1572265625</v>
      </c>
    </row>
    <row r="40">
      <c r="A40" s="21">
        <f>11379</f>
        <v>11379</v>
      </c>
      <c r="B40" s="21">
        <f t="shared" si="2"/>
        <v>0</v>
      </c>
      <c r="C40" s="21">
        <f>10844</f>
        <v>10844</v>
      </c>
      <c r="D40" s="21">
        <f t="shared" si="3"/>
        <v>158881</v>
      </c>
      <c r="E40" s="21">
        <f t="shared" si="4"/>
        <v>155.1572265625</v>
      </c>
    </row>
    <row r="41">
      <c r="A41" s="21">
        <f>11606</f>
        <v>11606</v>
      </c>
      <c r="B41" s="21">
        <f t="shared" si="2"/>
        <v>0</v>
      </c>
      <c r="C41" s="21">
        <f>11087</f>
        <v>11087</v>
      </c>
      <c r="D41" s="21">
        <f t="shared" si="3"/>
        <v>158881</v>
      </c>
      <c r="E41" s="21">
        <f t="shared" si="4"/>
        <v>155.1572265625</v>
      </c>
    </row>
    <row r="42">
      <c r="A42" s="21">
        <f>11852</f>
        <v>11852</v>
      </c>
      <c r="B42" s="21">
        <f t="shared" si="2"/>
        <v>0</v>
      </c>
      <c r="C42" s="21">
        <f>11301</f>
        <v>11301</v>
      </c>
      <c r="D42" s="21">
        <f t="shared" si="3"/>
        <v>158881</v>
      </c>
      <c r="E42" s="21">
        <f t="shared" si="4"/>
        <v>155.1572265625</v>
      </c>
    </row>
    <row r="43">
      <c r="A43" s="21">
        <f>12067</f>
        <v>12067</v>
      </c>
      <c r="B43" s="21">
        <f t="shared" si="2"/>
        <v>0</v>
      </c>
      <c r="C43" s="21">
        <f>11532</f>
        <v>11532</v>
      </c>
      <c r="D43" s="21">
        <f t="shared" si="3"/>
        <v>158881</v>
      </c>
      <c r="E43" s="21">
        <f t="shared" si="4"/>
        <v>155.1572265625</v>
      </c>
    </row>
    <row r="44">
      <c r="A44" s="21">
        <f>12303</f>
        <v>12303</v>
      </c>
      <c r="B44" s="21">
        <f>14</f>
        <v>14</v>
      </c>
      <c r="C44" s="21">
        <f>11760</f>
        <v>11760</v>
      </c>
      <c r="D44" s="21">
        <f t="shared" si="3"/>
        <v>158881</v>
      </c>
      <c r="E44" s="21">
        <f t="shared" si="4"/>
        <v>155.1572265625</v>
      </c>
    </row>
    <row r="45">
      <c r="A45" s="21">
        <f>12517</f>
        <v>12517</v>
      </c>
      <c r="B45" s="21">
        <f t="shared" ref="B45:B68" si="5">0</f>
        <v>0</v>
      </c>
      <c r="C45" s="21">
        <f>12024</f>
        <v>12024</v>
      </c>
      <c r="D45" s="21">
        <f t="shared" si="3"/>
        <v>158881</v>
      </c>
      <c r="E45" s="21">
        <f t="shared" si="4"/>
        <v>155.1572265625</v>
      </c>
    </row>
    <row r="46">
      <c r="A46" s="21">
        <f>12758</f>
        <v>12758</v>
      </c>
      <c r="B46" s="21">
        <f t="shared" si="5"/>
        <v>0</v>
      </c>
      <c r="C46" s="21">
        <f>12270</f>
        <v>12270</v>
      </c>
      <c r="D46" s="21">
        <f>158897</f>
        <v>158897</v>
      </c>
      <c r="E46" s="21">
        <f>155.1728515625</f>
        <v>155.1728515625</v>
      </c>
    </row>
    <row r="47">
      <c r="A47" s="21">
        <f>12985</f>
        <v>12985</v>
      </c>
      <c r="B47" s="21">
        <f t="shared" si="5"/>
        <v>0</v>
      </c>
      <c r="C47" s="21">
        <f>12471</f>
        <v>12471</v>
      </c>
      <c r="D47" s="21">
        <f>159103</f>
        <v>159103</v>
      </c>
      <c r="E47" s="21">
        <f>155.3740234375</f>
        <v>155.3740234375</v>
      </c>
    </row>
    <row r="48">
      <c r="A48" s="21">
        <f>13216</f>
        <v>13216</v>
      </c>
      <c r="B48" s="21">
        <f t="shared" si="5"/>
        <v>0</v>
      </c>
      <c r="C48" s="21">
        <f>12715</f>
        <v>12715</v>
      </c>
      <c r="D48" s="21">
        <f>159103</f>
        <v>159103</v>
      </c>
      <c r="E48" s="21">
        <f>155.3740234375</f>
        <v>155.3740234375</v>
      </c>
    </row>
    <row r="49">
      <c r="A49" s="21">
        <f>13481</f>
        <v>13481</v>
      </c>
      <c r="B49" s="21">
        <f t="shared" si="5"/>
        <v>0</v>
      </c>
      <c r="C49" s="21">
        <f>12940</f>
        <v>12940</v>
      </c>
      <c r="D49" s="21">
        <f>159103</f>
        <v>159103</v>
      </c>
      <c r="E49" s="21">
        <f>155.3740234375</f>
        <v>155.3740234375</v>
      </c>
    </row>
    <row r="50">
      <c r="A50" s="21">
        <f>13739</f>
        <v>13739</v>
      </c>
      <c r="B50" s="21">
        <f t="shared" si="5"/>
        <v>0</v>
      </c>
      <c r="C50" s="21">
        <f>13181</f>
        <v>13181</v>
      </c>
      <c r="D50" s="21">
        <f>159107</f>
        <v>159107</v>
      </c>
      <c r="E50" s="21">
        <f>155.3779296875</f>
        <v>155.3779296875</v>
      </c>
    </row>
    <row r="51">
      <c r="A51" s="21">
        <f>13972</f>
        <v>13972</v>
      </c>
      <c r="B51" s="21">
        <f t="shared" si="5"/>
        <v>0</v>
      </c>
      <c r="C51" s="21">
        <f>13424</f>
        <v>13424</v>
      </c>
      <c r="D51" s="21">
        <f t="shared" ref="D51:D58" si="6">159115</f>
        <v>159115</v>
      </c>
      <c r="E51" s="21">
        <f t="shared" ref="E51:E58" si="7">155.3857421875</f>
        <v>155.3857421875</v>
      </c>
    </row>
    <row r="52">
      <c r="A52" s="21">
        <f>14227</f>
        <v>14227</v>
      </c>
      <c r="B52" s="21">
        <f t="shared" si="5"/>
        <v>0</v>
      </c>
      <c r="C52" s="21">
        <f>13670</f>
        <v>13670</v>
      </c>
      <c r="D52" s="21">
        <f t="shared" si="6"/>
        <v>159115</v>
      </c>
      <c r="E52" s="21">
        <f t="shared" si="7"/>
        <v>155.3857421875</v>
      </c>
    </row>
    <row r="53">
      <c r="A53" s="21">
        <f>14433</f>
        <v>14433</v>
      </c>
      <c r="B53" s="21">
        <f t="shared" si="5"/>
        <v>0</v>
      </c>
      <c r="C53" s="21">
        <f>13912</f>
        <v>13912</v>
      </c>
      <c r="D53" s="21">
        <f t="shared" si="6"/>
        <v>159115</v>
      </c>
      <c r="E53" s="21">
        <f t="shared" si="7"/>
        <v>155.3857421875</v>
      </c>
    </row>
    <row r="54">
      <c r="A54" s="21">
        <f>14653</f>
        <v>14653</v>
      </c>
      <c r="B54" s="21">
        <f t="shared" si="5"/>
        <v>0</v>
      </c>
      <c r="C54" s="21">
        <f>14166</f>
        <v>14166</v>
      </c>
      <c r="D54" s="21">
        <f t="shared" si="6"/>
        <v>159115</v>
      </c>
      <c r="E54" s="21">
        <f t="shared" si="7"/>
        <v>155.3857421875</v>
      </c>
    </row>
    <row r="55">
      <c r="A55" s="21">
        <f>14899</f>
        <v>14899</v>
      </c>
      <c r="B55" s="21">
        <f t="shared" si="5"/>
        <v>0</v>
      </c>
      <c r="C55" s="21">
        <f>14336</f>
        <v>14336</v>
      </c>
      <c r="D55" s="21">
        <f t="shared" si="6"/>
        <v>159115</v>
      </c>
      <c r="E55" s="21">
        <f t="shared" si="7"/>
        <v>155.3857421875</v>
      </c>
    </row>
    <row r="56">
      <c r="A56" s="21">
        <f>15135</f>
        <v>15135</v>
      </c>
      <c r="B56" s="21">
        <f t="shared" si="5"/>
        <v>0</v>
      </c>
      <c r="C56" s="21">
        <f>14589</f>
        <v>14589</v>
      </c>
      <c r="D56" s="21">
        <f t="shared" si="6"/>
        <v>159115</v>
      </c>
      <c r="E56" s="21">
        <f t="shared" si="7"/>
        <v>155.3857421875</v>
      </c>
    </row>
    <row r="57">
      <c r="A57" s="21">
        <f>15388</f>
        <v>15388</v>
      </c>
      <c r="B57" s="21">
        <f t="shared" si="5"/>
        <v>0</v>
      </c>
      <c r="C57" s="21">
        <f>14847</f>
        <v>14847</v>
      </c>
      <c r="D57" s="21">
        <f t="shared" si="6"/>
        <v>159115</v>
      </c>
      <c r="E57" s="21">
        <f t="shared" si="7"/>
        <v>155.3857421875</v>
      </c>
    </row>
    <row r="58">
      <c r="A58" s="21">
        <f>15601</f>
        <v>15601</v>
      </c>
      <c r="B58" s="21">
        <f t="shared" si="5"/>
        <v>0</v>
      </c>
      <c r="C58" s="21">
        <f>15080</f>
        <v>15080</v>
      </c>
      <c r="D58" s="21">
        <f t="shared" si="6"/>
        <v>159115</v>
      </c>
      <c r="E58" s="21">
        <f t="shared" si="7"/>
        <v>155.3857421875</v>
      </c>
    </row>
    <row r="59">
      <c r="A59" s="21">
        <f>15842</f>
        <v>15842</v>
      </c>
      <c r="B59" s="21">
        <f t="shared" si="5"/>
        <v>0</v>
      </c>
      <c r="C59" s="21">
        <f>15346</f>
        <v>15346</v>
      </c>
      <c r="D59" s="21">
        <f>157624</f>
        <v>157624</v>
      </c>
      <c r="E59" s="21">
        <f>153.9296875</f>
        <v>153.9296875</v>
      </c>
    </row>
    <row r="60">
      <c r="A60" s="21">
        <f>16086</f>
        <v>16086</v>
      </c>
      <c r="B60" s="21">
        <f t="shared" si="5"/>
        <v>0</v>
      </c>
      <c r="C60" s="21">
        <f>15552</f>
        <v>15552</v>
      </c>
      <c r="D60" s="21">
        <f t="shared" ref="D60:D71" si="8">157690</f>
        <v>157690</v>
      </c>
      <c r="E60" s="21">
        <f t="shared" ref="E60:E71" si="9">153.994140625</f>
        <v>153.994140625</v>
      </c>
    </row>
    <row r="61">
      <c r="A61" s="21">
        <f>16328</f>
        <v>16328</v>
      </c>
      <c r="B61" s="21">
        <f t="shared" si="5"/>
        <v>0</v>
      </c>
      <c r="C61" s="21">
        <f>15770</f>
        <v>15770</v>
      </c>
      <c r="D61" s="21">
        <f t="shared" si="8"/>
        <v>157690</v>
      </c>
      <c r="E61" s="21">
        <f t="shared" si="9"/>
        <v>153.994140625</v>
      </c>
    </row>
    <row r="62">
      <c r="A62" s="21">
        <f>16579</f>
        <v>16579</v>
      </c>
      <c r="B62" s="21">
        <f t="shared" si="5"/>
        <v>0</v>
      </c>
      <c r="C62" s="21">
        <f>16001</f>
        <v>16001</v>
      </c>
      <c r="D62" s="21">
        <f t="shared" si="8"/>
        <v>157690</v>
      </c>
      <c r="E62" s="21">
        <f t="shared" si="9"/>
        <v>153.994140625</v>
      </c>
    </row>
    <row r="63">
      <c r="A63" s="21">
        <f>16815</f>
        <v>16815</v>
      </c>
      <c r="B63" s="21">
        <f t="shared" si="5"/>
        <v>0</v>
      </c>
      <c r="C63" s="21">
        <f>16244</f>
        <v>16244</v>
      </c>
      <c r="D63" s="21">
        <f t="shared" si="8"/>
        <v>157690</v>
      </c>
      <c r="E63" s="21">
        <f t="shared" si="9"/>
        <v>153.994140625</v>
      </c>
    </row>
    <row r="64">
      <c r="A64" s="21">
        <f>17053</f>
        <v>17053</v>
      </c>
      <c r="B64" s="21">
        <f t="shared" si="5"/>
        <v>0</v>
      </c>
      <c r="C64" s="21">
        <f>16503</f>
        <v>16503</v>
      </c>
      <c r="D64" s="21">
        <f t="shared" si="8"/>
        <v>157690</v>
      </c>
      <c r="E64" s="21">
        <f t="shared" si="9"/>
        <v>153.994140625</v>
      </c>
    </row>
    <row r="65">
      <c r="A65" s="21">
        <f>17292</f>
        <v>17292</v>
      </c>
      <c r="B65" s="21">
        <f t="shared" si="5"/>
        <v>0</v>
      </c>
      <c r="C65" s="21">
        <f>16754</f>
        <v>16754</v>
      </c>
      <c r="D65" s="21">
        <f t="shared" si="8"/>
        <v>157690</v>
      </c>
      <c r="E65" s="21">
        <f t="shared" si="9"/>
        <v>153.994140625</v>
      </c>
    </row>
    <row r="66">
      <c r="A66" s="21">
        <f>17526</f>
        <v>17526</v>
      </c>
      <c r="B66" s="21">
        <f t="shared" si="5"/>
        <v>0</v>
      </c>
      <c r="C66" s="21">
        <f>16982</f>
        <v>16982</v>
      </c>
      <c r="D66" s="21">
        <f t="shared" si="8"/>
        <v>157690</v>
      </c>
      <c r="E66" s="21">
        <f t="shared" si="9"/>
        <v>153.994140625</v>
      </c>
    </row>
    <row r="67">
      <c r="A67" s="21">
        <f>17758</f>
        <v>17758</v>
      </c>
      <c r="B67" s="21">
        <f t="shared" si="5"/>
        <v>0</v>
      </c>
      <c r="C67" s="21">
        <f>17223</f>
        <v>17223</v>
      </c>
      <c r="D67" s="21">
        <f t="shared" si="8"/>
        <v>157690</v>
      </c>
      <c r="E67" s="21">
        <f t="shared" si="9"/>
        <v>153.994140625</v>
      </c>
    </row>
    <row r="68">
      <c r="A68" s="21">
        <f>18020</f>
        <v>18020</v>
      </c>
      <c r="B68" s="21">
        <f t="shared" si="5"/>
        <v>0</v>
      </c>
      <c r="C68" s="21">
        <f>17466</f>
        <v>17466</v>
      </c>
      <c r="D68" s="21">
        <f t="shared" si="8"/>
        <v>157690</v>
      </c>
      <c r="E68" s="21">
        <f t="shared" si="9"/>
        <v>153.994140625</v>
      </c>
    </row>
    <row r="69">
      <c r="A69" s="21">
        <f>18266</f>
        <v>18266</v>
      </c>
      <c r="B69" s="21">
        <f>30</f>
        <v>30</v>
      </c>
      <c r="C69" s="21">
        <f>17669</f>
        <v>17669</v>
      </c>
      <c r="D69" s="21">
        <f t="shared" si="8"/>
        <v>157690</v>
      </c>
      <c r="E69" s="21">
        <f t="shared" si="9"/>
        <v>153.994140625</v>
      </c>
    </row>
    <row r="70">
      <c r="A70" s="21">
        <f>18510</f>
        <v>18510</v>
      </c>
      <c r="B70" s="21">
        <f t="shared" ref="B70:B80" si="10">0</f>
        <v>0</v>
      </c>
      <c r="C70" s="21">
        <f>17889</f>
        <v>17889</v>
      </c>
      <c r="D70" s="21">
        <f t="shared" si="8"/>
        <v>157690</v>
      </c>
      <c r="E70" s="21">
        <f t="shared" si="9"/>
        <v>153.994140625</v>
      </c>
    </row>
    <row r="71">
      <c r="A71" s="21">
        <f>18751</f>
        <v>18751</v>
      </c>
      <c r="B71" s="21">
        <f t="shared" si="10"/>
        <v>0</v>
      </c>
      <c r="C71" s="21">
        <f>18167</f>
        <v>18167</v>
      </c>
      <c r="D71" s="21">
        <f t="shared" si="8"/>
        <v>157690</v>
      </c>
      <c r="E71" s="21">
        <f t="shared" si="9"/>
        <v>153.994140625</v>
      </c>
    </row>
    <row r="72">
      <c r="A72" s="21">
        <f>18971</f>
        <v>18971</v>
      </c>
      <c r="B72" s="21">
        <f t="shared" si="10"/>
        <v>0</v>
      </c>
      <c r="C72" s="21">
        <f>18394</f>
        <v>18394</v>
      </c>
      <c r="D72" s="21">
        <f t="shared" ref="D72:D82" si="11">162848</f>
        <v>162848</v>
      </c>
      <c r="E72" s="21">
        <f t="shared" ref="E72:E82" si="12">159.03125</f>
        <v>159.03125</v>
      </c>
    </row>
    <row r="73">
      <c r="A73" s="21">
        <f>19221</f>
        <v>19221</v>
      </c>
      <c r="B73" s="21">
        <f t="shared" si="10"/>
        <v>0</v>
      </c>
      <c r="C73" s="21">
        <f>18651</f>
        <v>18651</v>
      </c>
      <c r="D73" s="21">
        <f t="shared" si="11"/>
        <v>162848</v>
      </c>
      <c r="E73" s="21">
        <f t="shared" si="12"/>
        <v>159.03125</v>
      </c>
    </row>
    <row r="74">
      <c r="A74" s="21">
        <f>19464</f>
        <v>19464</v>
      </c>
      <c r="B74" s="21">
        <f t="shared" si="10"/>
        <v>0</v>
      </c>
      <c r="C74" s="21">
        <f>18886</f>
        <v>18886</v>
      </c>
      <c r="D74" s="21">
        <f t="shared" si="11"/>
        <v>162848</v>
      </c>
      <c r="E74" s="21">
        <f t="shared" si="12"/>
        <v>159.03125</v>
      </c>
    </row>
    <row r="75">
      <c r="A75" s="21">
        <f>19695</f>
        <v>19695</v>
      </c>
      <c r="B75" s="21">
        <f t="shared" si="10"/>
        <v>0</v>
      </c>
      <c r="C75" s="21">
        <f>19147</f>
        <v>19147</v>
      </c>
      <c r="D75" s="21">
        <f t="shared" si="11"/>
        <v>162848</v>
      </c>
      <c r="E75" s="21">
        <f t="shared" si="12"/>
        <v>159.03125</v>
      </c>
    </row>
    <row r="76">
      <c r="A76" s="21">
        <f>19945</f>
        <v>19945</v>
      </c>
      <c r="B76" s="21">
        <f t="shared" si="10"/>
        <v>0</v>
      </c>
      <c r="C76" s="21">
        <f>19405</f>
        <v>19405</v>
      </c>
      <c r="D76" s="21">
        <f t="shared" si="11"/>
        <v>162848</v>
      </c>
      <c r="E76" s="21">
        <f t="shared" si="12"/>
        <v>159.03125</v>
      </c>
    </row>
    <row r="77">
      <c r="A77" s="21">
        <f>20198</f>
        <v>20198</v>
      </c>
      <c r="B77" s="21">
        <f t="shared" si="10"/>
        <v>0</v>
      </c>
      <c r="C77" s="21">
        <f>19652</f>
        <v>19652</v>
      </c>
      <c r="D77" s="21">
        <f t="shared" si="11"/>
        <v>162848</v>
      </c>
      <c r="E77" s="21">
        <f t="shared" si="12"/>
        <v>159.03125</v>
      </c>
    </row>
    <row r="78">
      <c r="A78" s="21">
        <f>20435</f>
        <v>20435</v>
      </c>
      <c r="B78" s="21">
        <f t="shared" si="10"/>
        <v>0</v>
      </c>
      <c r="C78" s="21">
        <f>19897</f>
        <v>19897</v>
      </c>
      <c r="D78" s="21">
        <f t="shared" si="11"/>
        <v>162848</v>
      </c>
      <c r="E78" s="21">
        <f t="shared" si="12"/>
        <v>159.03125</v>
      </c>
    </row>
    <row r="79">
      <c r="A79" s="21">
        <f>20683</f>
        <v>20683</v>
      </c>
      <c r="B79" s="21">
        <f t="shared" si="10"/>
        <v>0</v>
      </c>
      <c r="C79" s="21">
        <f>20148</f>
        <v>20148</v>
      </c>
      <c r="D79" s="21">
        <f t="shared" si="11"/>
        <v>162848</v>
      </c>
      <c r="E79" s="21">
        <f t="shared" si="12"/>
        <v>159.03125</v>
      </c>
    </row>
    <row r="80">
      <c r="A80" s="21">
        <f>20947</f>
        <v>20947</v>
      </c>
      <c r="B80" s="21">
        <f t="shared" si="10"/>
        <v>0</v>
      </c>
      <c r="C80" s="21">
        <f>20395</f>
        <v>20395</v>
      </c>
      <c r="D80" s="21">
        <f t="shared" si="11"/>
        <v>162848</v>
      </c>
      <c r="E80" s="21">
        <f t="shared" si="12"/>
        <v>159.03125</v>
      </c>
    </row>
    <row r="81">
      <c r="A81" s="21">
        <f>21200</f>
        <v>21200</v>
      </c>
      <c r="B81" s="21">
        <f>22</f>
        <v>22</v>
      </c>
      <c r="C81" s="21">
        <f>20632</f>
        <v>20632</v>
      </c>
      <c r="D81" s="21">
        <f t="shared" si="11"/>
        <v>162848</v>
      </c>
      <c r="E81" s="21">
        <f t="shared" si="12"/>
        <v>159.03125</v>
      </c>
    </row>
    <row r="82">
      <c r="A82" s="21">
        <f>21478</f>
        <v>21478</v>
      </c>
      <c r="B82" s="21">
        <f t="shared" ref="B82:B92" si="13">0</f>
        <v>0</v>
      </c>
      <c r="C82" s="21">
        <f>20889</f>
        <v>20889</v>
      </c>
      <c r="D82" s="21">
        <f t="shared" si="11"/>
        <v>162848</v>
      </c>
      <c r="E82" s="21">
        <f t="shared" si="12"/>
        <v>159.03125</v>
      </c>
    </row>
    <row r="83">
      <c r="A83" s="21">
        <f>21717</f>
        <v>21717</v>
      </c>
      <c r="B83" s="21">
        <f t="shared" si="13"/>
        <v>0</v>
      </c>
      <c r="C83" s="21">
        <f>21132</f>
        <v>21132</v>
      </c>
      <c r="D83" s="21">
        <f>162864</f>
        <v>162864</v>
      </c>
      <c r="E83" s="21">
        <f>159.046875</f>
        <v>159.046875</v>
      </c>
    </row>
    <row r="84">
      <c r="A84" s="21">
        <f>21960</f>
        <v>21960</v>
      </c>
      <c r="B84" s="21">
        <f t="shared" si="13"/>
        <v>0</v>
      </c>
      <c r="C84" s="21">
        <f>21381</f>
        <v>21381</v>
      </c>
      <c r="D84" s="21">
        <f>164060</f>
        <v>164060</v>
      </c>
      <c r="E84" s="21">
        <f>160.21484375</f>
        <v>160.21484375</v>
      </c>
    </row>
    <row r="85">
      <c r="A85" s="21">
        <f>22191</f>
        <v>22191</v>
      </c>
      <c r="B85" s="21">
        <f t="shared" si="13"/>
        <v>0</v>
      </c>
      <c r="C85" s="21">
        <f>21631</f>
        <v>21631</v>
      </c>
      <c r="D85" s="21">
        <f>164060</f>
        <v>164060</v>
      </c>
      <c r="E85" s="21">
        <f>160.21484375</f>
        <v>160.21484375</v>
      </c>
    </row>
    <row r="86">
      <c r="A86" s="21">
        <f>22430</f>
        <v>22430</v>
      </c>
      <c r="B86" s="21">
        <f t="shared" si="13"/>
        <v>0</v>
      </c>
      <c r="C86" s="21">
        <f>21859</f>
        <v>21859</v>
      </c>
      <c r="D86" s="21">
        <f>164064</f>
        <v>164064</v>
      </c>
      <c r="E86" s="21">
        <f>160.21875</f>
        <v>160.21875</v>
      </c>
    </row>
    <row r="87">
      <c r="A87" s="21">
        <f>22656</f>
        <v>22656</v>
      </c>
      <c r="B87" s="21">
        <f t="shared" si="13"/>
        <v>0</v>
      </c>
      <c r="C87" s="21">
        <f>22096</f>
        <v>22096</v>
      </c>
      <c r="D87" s="21">
        <f>164064</f>
        <v>164064</v>
      </c>
      <c r="E87" s="21">
        <f>160.21875</f>
        <v>160.21875</v>
      </c>
    </row>
    <row r="88">
      <c r="A88" s="21">
        <f>22891</f>
        <v>22891</v>
      </c>
      <c r="B88" s="21">
        <f t="shared" si="13"/>
        <v>0</v>
      </c>
      <c r="C88" s="21">
        <f>22330</f>
        <v>22330</v>
      </c>
      <c r="D88" s="21">
        <f>164060</f>
        <v>164060</v>
      </c>
      <c r="E88" s="21">
        <f>160.21484375</f>
        <v>160.21484375</v>
      </c>
    </row>
    <row r="89">
      <c r="A89" s="21">
        <f>23121</f>
        <v>23121</v>
      </c>
      <c r="B89" s="21">
        <f t="shared" si="13"/>
        <v>0</v>
      </c>
      <c r="C89" s="21">
        <f>22568</f>
        <v>22568</v>
      </c>
      <c r="D89" s="21">
        <f>164060</f>
        <v>164060</v>
      </c>
      <c r="E89" s="21">
        <f>160.21484375</f>
        <v>160.21484375</v>
      </c>
    </row>
    <row r="90">
      <c r="A90" s="21">
        <f>23361</f>
        <v>23361</v>
      </c>
      <c r="B90" s="21">
        <f t="shared" si="13"/>
        <v>0</v>
      </c>
      <c r="C90" s="21">
        <f>22816</f>
        <v>22816</v>
      </c>
      <c r="D90" s="21">
        <f>164060</f>
        <v>164060</v>
      </c>
      <c r="E90" s="21">
        <f>160.21484375</f>
        <v>160.21484375</v>
      </c>
    </row>
    <row r="91">
      <c r="A91" s="21">
        <f>23596</f>
        <v>23596</v>
      </c>
      <c r="B91" s="21">
        <f t="shared" si="13"/>
        <v>0</v>
      </c>
      <c r="C91" s="21">
        <f>23066</f>
        <v>23066</v>
      </c>
      <c r="D91" s="21">
        <f>164028</f>
        <v>164028</v>
      </c>
      <c r="E91" s="21">
        <f>160.18359375</f>
        <v>160.18359375</v>
      </c>
    </row>
    <row r="92">
      <c r="A92" s="21">
        <f>23844</f>
        <v>23844</v>
      </c>
      <c r="B92" s="21">
        <f t="shared" si="13"/>
        <v>0</v>
      </c>
      <c r="C92" s="21">
        <f>23304</f>
        <v>23304</v>
      </c>
      <c r="D92" s="21">
        <f>164028</f>
        <v>164028</v>
      </c>
      <c r="E92" s="21">
        <f>160.18359375</f>
        <v>160.18359375</v>
      </c>
    </row>
    <row r="93">
      <c r="A93" s="21">
        <f>24109</f>
        <v>24109</v>
      </c>
      <c r="B93" s="21">
        <f>16</f>
        <v>16</v>
      </c>
      <c r="C93" s="21">
        <f>23545</f>
        <v>23545</v>
      </c>
      <c r="D93" s="21">
        <f>164028</f>
        <v>164028</v>
      </c>
      <c r="E93" s="21">
        <f>160.18359375</f>
        <v>160.18359375</v>
      </c>
    </row>
    <row r="94">
      <c r="A94" s="21">
        <f>24338</f>
        <v>24338</v>
      </c>
      <c r="B94" s="21">
        <f t="shared" ref="B94:B105" si="14">0</f>
        <v>0</v>
      </c>
      <c r="C94" s="21">
        <f>23794</f>
        <v>23794</v>
      </c>
      <c r="D94" s="21">
        <f>164028</f>
        <v>164028</v>
      </c>
      <c r="E94" s="21">
        <f>160.18359375</f>
        <v>160.18359375</v>
      </c>
    </row>
    <row r="95">
      <c r="A95" s="21">
        <f>24573</f>
        <v>24573</v>
      </c>
      <c r="B95" s="21">
        <f t="shared" si="14"/>
        <v>0</v>
      </c>
      <c r="C95" s="21">
        <f>24053</f>
        <v>24053</v>
      </c>
      <c r="D95" s="21">
        <f>163132</f>
        <v>163132</v>
      </c>
      <c r="E95" s="21">
        <f>159.30859375</f>
        <v>159.30859375</v>
      </c>
    </row>
    <row r="96">
      <c r="A96" s="21">
        <f>24813</f>
        <v>24813</v>
      </c>
      <c r="B96" s="21">
        <f t="shared" si="14"/>
        <v>0</v>
      </c>
      <c r="C96" s="21">
        <f>24271</f>
        <v>24271</v>
      </c>
      <c r="D96" s="21">
        <f t="shared" ref="D96:D106" si="15">163528</f>
        <v>163528</v>
      </c>
      <c r="E96" s="21">
        <f t="shared" ref="E96:E106" si="16">159.6953125</f>
        <v>159.6953125</v>
      </c>
    </row>
    <row r="97">
      <c r="A97" s="21">
        <f>25043</f>
        <v>25043</v>
      </c>
      <c r="B97" s="21">
        <f t="shared" si="14"/>
        <v>0</v>
      </c>
      <c r="C97" s="21">
        <f>24518</f>
        <v>24518</v>
      </c>
      <c r="D97" s="21">
        <f t="shared" si="15"/>
        <v>163528</v>
      </c>
      <c r="E97" s="21">
        <f t="shared" si="16"/>
        <v>159.6953125</v>
      </c>
    </row>
    <row r="98">
      <c r="A98" s="21">
        <f>25280</f>
        <v>25280</v>
      </c>
      <c r="B98" s="21">
        <f t="shared" si="14"/>
        <v>0</v>
      </c>
      <c r="C98" s="21">
        <f>24769</f>
        <v>24769</v>
      </c>
      <c r="D98" s="21">
        <f t="shared" si="15"/>
        <v>163528</v>
      </c>
      <c r="E98" s="21">
        <f t="shared" si="16"/>
        <v>159.6953125</v>
      </c>
    </row>
    <row r="99">
      <c r="A99" s="21">
        <f>25524</f>
        <v>25524</v>
      </c>
      <c r="B99" s="21">
        <f t="shared" si="14"/>
        <v>0</v>
      </c>
      <c r="C99" s="21">
        <f>24994</f>
        <v>24994</v>
      </c>
      <c r="D99" s="21">
        <f t="shared" si="15"/>
        <v>163528</v>
      </c>
      <c r="E99" s="21">
        <f t="shared" si="16"/>
        <v>159.6953125</v>
      </c>
    </row>
    <row r="100">
      <c r="A100" s="21">
        <f>25759</f>
        <v>25759</v>
      </c>
      <c r="B100" s="21">
        <f t="shared" si="14"/>
        <v>0</v>
      </c>
      <c r="C100" s="21">
        <f>25231</f>
        <v>25231</v>
      </c>
      <c r="D100" s="21">
        <f t="shared" si="15"/>
        <v>163528</v>
      </c>
      <c r="E100" s="21">
        <f t="shared" si="16"/>
        <v>159.6953125</v>
      </c>
    </row>
    <row r="101">
      <c r="A101" s="21">
        <f>25986</f>
        <v>25986</v>
      </c>
      <c r="B101" s="21">
        <f t="shared" si="14"/>
        <v>0</v>
      </c>
      <c r="C101" s="21">
        <f>25474</f>
        <v>25474</v>
      </c>
      <c r="D101" s="21">
        <f t="shared" si="15"/>
        <v>163528</v>
      </c>
      <c r="E101" s="21">
        <f t="shared" si="16"/>
        <v>159.6953125</v>
      </c>
    </row>
    <row r="102">
      <c r="A102" s="21">
        <f>26206</f>
        <v>26206</v>
      </c>
      <c r="B102" s="21">
        <f t="shared" si="14"/>
        <v>0</v>
      </c>
      <c r="C102" s="21">
        <f>25704</f>
        <v>25704</v>
      </c>
      <c r="D102" s="21">
        <f t="shared" si="15"/>
        <v>163528</v>
      </c>
      <c r="E102" s="21">
        <f t="shared" si="16"/>
        <v>159.6953125</v>
      </c>
    </row>
    <row r="103">
      <c r="A103" s="21">
        <f>26439</f>
        <v>26439</v>
      </c>
      <c r="B103" s="21">
        <f t="shared" si="14"/>
        <v>0</v>
      </c>
      <c r="C103" s="21">
        <f>25952</f>
        <v>25952</v>
      </c>
      <c r="D103" s="21">
        <f t="shared" si="15"/>
        <v>163528</v>
      </c>
      <c r="E103" s="21">
        <f t="shared" si="16"/>
        <v>159.6953125</v>
      </c>
    </row>
    <row r="104">
      <c r="A104" s="21">
        <f>26681</f>
        <v>26681</v>
      </c>
      <c r="B104" s="21">
        <f t="shared" si="14"/>
        <v>0</v>
      </c>
      <c r="C104" s="21">
        <f>26154</f>
        <v>26154</v>
      </c>
      <c r="D104" s="21">
        <f t="shared" si="15"/>
        <v>163528</v>
      </c>
      <c r="E104" s="21">
        <f t="shared" si="16"/>
        <v>159.6953125</v>
      </c>
    </row>
    <row r="105">
      <c r="A105" s="21">
        <f>26911</f>
        <v>26911</v>
      </c>
      <c r="B105" s="21">
        <f t="shared" si="14"/>
        <v>0</v>
      </c>
      <c r="C105" s="21">
        <f>26393</f>
        <v>26393</v>
      </c>
      <c r="D105" s="21">
        <f t="shared" si="15"/>
        <v>163528</v>
      </c>
      <c r="E105" s="21">
        <f t="shared" si="16"/>
        <v>159.6953125</v>
      </c>
    </row>
    <row r="106">
      <c r="A106" s="21">
        <f>27179</f>
        <v>27179</v>
      </c>
      <c r="B106" s="21">
        <f>5</f>
        <v>5</v>
      </c>
      <c r="C106" s="21">
        <f>26637</f>
        <v>26637</v>
      </c>
      <c r="D106" s="21">
        <f t="shared" si="15"/>
        <v>163528</v>
      </c>
      <c r="E106" s="21">
        <f t="shared" si="16"/>
        <v>159.6953125</v>
      </c>
    </row>
    <row r="107">
      <c r="A107" s="21">
        <f>27382</f>
        <v>27382</v>
      </c>
      <c r="B107" s="21">
        <f t="shared" ref="B107:B129" si="17">0</f>
        <v>0</v>
      </c>
      <c r="C107" s="21">
        <f>26860</f>
        <v>26860</v>
      </c>
      <c r="D107" s="21">
        <f>163532</f>
        <v>163532</v>
      </c>
      <c r="E107" s="21">
        <f>159.69921875</f>
        <v>159.69921875</v>
      </c>
    </row>
    <row r="108">
      <c r="A108" s="21">
        <f>27640</f>
        <v>27640</v>
      </c>
      <c r="B108" s="21">
        <f t="shared" si="17"/>
        <v>0</v>
      </c>
      <c r="C108" s="21">
        <f>27120</f>
        <v>27120</v>
      </c>
      <c r="D108" s="21">
        <f>163540</f>
        <v>163540</v>
      </c>
      <c r="E108" s="21">
        <f>159.70703125</f>
        <v>159.70703125</v>
      </c>
    </row>
    <row r="109">
      <c r="A109" s="21">
        <f>27893</f>
        <v>27893</v>
      </c>
      <c r="B109" s="21">
        <f t="shared" si="17"/>
        <v>0</v>
      </c>
      <c r="C109" s="21">
        <f>27351</f>
        <v>27351</v>
      </c>
      <c r="D109" s="21">
        <f t="shared" ref="D109:D118" si="18">163716</f>
        <v>163716</v>
      </c>
      <c r="E109" s="21">
        <f t="shared" ref="E109:E118" si="19">159.87890625</f>
        <v>159.87890625</v>
      </c>
    </row>
    <row r="110">
      <c r="A110" s="21">
        <f>28125</f>
        <v>28125</v>
      </c>
      <c r="B110" s="21">
        <f t="shared" si="17"/>
        <v>0</v>
      </c>
      <c r="C110" s="21">
        <f>27591</f>
        <v>27591</v>
      </c>
      <c r="D110" s="21">
        <f t="shared" si="18"/>
        <v>163716</v>
      </c>
      <c r="E110" s="21">
        <f t="shared" si="19"/>
        <v>159.87890625</v>
      </c>
    </row>
    <row r="111">
      <c r="A111" s="21">
        <f>28348</f>
        <v>28348</v>
      </c>
      <c r="B111" s="21">
        <f t="shared" si="17"/>
        <v>0</v>
      </c>
      <c r="C111" s="21">
        <f>27839</f>
        <v>27839</v>
      </c>
      <c r="D111" s="21">
        <f t="shared" si="18"/>
        <v>163716</v>
      </c>
      <c r="E111" s="21">
        <f t="shared" si="19"/>
        <v>159.87890625</v>
      </c>
    </row>
    <row r="112">
      <c r="A112" s="21">
        <f>28604</f>
        <v>28604</v>
      </c>
      <c r="B112" s="21">
        <f t="shared" si="17"/>
        <v>0</v>
      </c>
      <c r="C112" s="21">
        <f>28077</f>
        <v>28077</v>
      </c>
      <c r="D112" s="21">
        <f t="shared" si="18"/>
        <v>163716</v>
      </c>
      <c r="E112" s="21">
        <f t="shared" si="19"/>
        <v>159.87890625</v>
      </c>
    </row>
    <row r="113">
      <c r="A113" s="21">
        <f>28843</f>
        <v>28843</v>
      </c>
      <c r="B113" s="21">
        <f t="shared" si="17"/>
        <v>0</v>
      </c>
      <c r="C113" s="21">
        <f>28322</f>
        <v>28322</v>
      </c>
      <c r="D113" s="21">
        <f t="shared" si="18"/>
        <v>163716</v>
      </c>
      <c r="E113" s="21">
        <f t="shared" si="19"/>
        <v>159.87890625</v>
      </c>
    </row>
    <row r="114">
      <c r="A114" s="21">
        <f>29096</f>
        <v>29096</v>
      </c>
      <c r="B114" s="21">
        <f t="shared" si="17"/>
        <v>0</v>
      </c>
      <c r="C114" s="21">
        <f>28553</f>
        <v>28553</v>
      </c>
      <c r="D114" s="21">
        <f t="shared" si="18"/>
        <v>163716</v>
      </c>
      <c r="E114" s="21">
        <f t="shared" si="19"/>
        <v>159.87890625</v>
      </c>
    </row>
    <row r="115">
      <c r="A115" s="21">
        <f>29359</f>
        <v>29359</v>
      </c>
      <c r="B115" s="21">
        <f t="shared" si="17"/>
        <v>0</v>
      </c>
      <c r="C115" s="21">
        <f>28794</f>
        <v>28794</v>
      </c>
      <c r="D115" s="21">
        <f t="shared" si="18"/>
        <v>163716</v>
      </c>
      <c r="E115" s="21">
        <f t="shared" si="19"/>
        <v>159.87890625</v>
      </c>
    </row>
    <row r="116">
      <c r="A116" s="21">
        <f>29588</f>
        <v>29588</v>
      </c>
      <c r="B116" s="21">
        <f t="shared" si="17"/>
        <v>0</v>
      </c>
      <c r="C116" s="21">
        <f>29053</f>
        <v>29053</v>
      </c>
      <c r="D116" s="21">
        <f t="shared" si="18"/>
        <v>163716</v>
      </c>
      <c r="E116" s="21">
        <f t="shared" si="19"/>
        <v>159.87890625</v>
      </c>
    </row>
    <row r="117">
      <c r="A117" s="21">
        <f>29858</f>
        <v>29858</v>
      </c>
      <c r="B117" s="21">
        <f t="shared" si="17"/>
        <v>0</v>
      </c>
      <c r="C117" s="21">
        <f>29315</f>
        <v>29315</v>
      </c>
      <c r="D117" s="21">
        <f t="shared" si="18"/>
        <v>163716</v>
      </c>
      <c r="E117" s="21">
        <f t="shared" si="19"/>
        <v>159.87890625</v>
      </c>
    </row>
    <row r="118">
      <c r="A118" s="21">
        <f>30099</f>
        <v>30099</v>
      </c>
      <c r="B118" s="21">
        <f t="shared" si="17"/>
        <v>0</v>
      </c>
      <c r="C118" s="21">
        <f>29537</f>
        <v>29537</v>
      </c>
      <c r="D118" s="21">
        <f t="shared" si="18"/>
        <v>163716</v>
      </c>
      <c r="E118" s="21">
        <f t="shared" si="19"/>
        <v>159.87890625</v>
      </c>
    </row>
    <row r="119">
      <c r="A119" s="21">
        <f>30370</f>
        <v>30370</v>
      </c>
      <c r="B119" s="21">
        <f t="shared" si="17"/>
        <v>0</v>
      </c>
      <c r="C119" s="21">
        <f>29795</f>
        <v>29795</v>
      </c>
      <c r="D119" s="21">
        <f>163784</f>
        <v>163784</v>
      </c>
      <c r="E119" s="21">
        <f>159.9453125</f>
        <v>159.9453125</v>
      </c>
    </row>
    <row r="120">
      <c r="A120" s="21">
        <f>30596</f>
        <v>30596</v>
      </c>
      <c r="B120" s="21">
        <f t="shared" si="17"/>
        <v>0</v>
      </c>
      <c r="C120" s="21">
        <f>30051</f>
        <v>30051</v>
      </c>
      <c r="D120" s="21">
        <f t="shared" ref="D120:D132" si="20">163844</f>
        <v>163844</v>
      </c>
      <c r="E120" s="21">
        <f t="shared" ref="E120:E132" si="21">160.00390625</f>
        <v>160.00390625</v>
      </c>
    </row>
    <row r="121">
      <c r="A121" s="21">
        <f>30852</f>
        <v>30852</v>
      </c>
      <c r="B121" s="21">
        <f t="shared" si="17"/>
        <v>0</v>
      </c>
      <c r="C121" s="21">
        <f>30303</f>
        <v>30303</v>
      </c>
      <c r="D121" s="21">
        <f t="shared" si="20"/>
        <v>163844</v>
      </c>
      <c r="E121" s="21">
        <f t="shared" si="21"/>
        <v>160.00390625</v>
      </c>
    </row>
    <row r="122">
      <c r="A122" s="21">
        <f>31123</f>
        <v>31123</v>
      </c>
      <c r="B122" s="21">
        <f t="shared" si="17"/>
        <v>0</v>
      </c>
      <c r="C122" s="21">
        <f>30557</f>
        <v>30557</v>
      </c>
      <c r="D122" s="21">
        <f t="shared" si="20"/>
        <v>163844</v>
      </c>
      <c r="E122" s="21">
        <f t="shared" si="21"/>
        <v>160.00390625</v>
      </c>
    </row>
    <row r="123">
      <c r="A123" s="21">
        <f>31374</f>
        <v>31374</v>
      </c>
      <c r="B123" s="21">
        <f t="shared" si="17"/>
        <v>0</v>
      </c>
      <c r="C123" s="21">
        <f>30796</f>
        <v>30796</v>
      </c>
      <c r="D123" s="21">
        <f t="shared" si="20"/>
        <v>163844</v>
      </c>
      <c r="E123" s="21">
        <f t="shared" si="21"/>
        <v>160.00390625</v>
      </c>
    </row>
    <row r="124">
      <c r="A124" s="21">
        <f>31620</f>
        <v>31620</v>
      </c>
      <c r="B124" s="21">
        <f t="shared" si="17"/>
        <v>0</v>
      </c>
      <c r="C124" s="21">
        <f>31042</f>
        <v>31042</v>
      </c>
      <c r="D124" s="21">
        <f t="shared" si="20"/>
        <v>163844</v>
      </c>
      <c r="E124" s="21">
        <f t="shared" si="21"/>
        <v>160.00390625</v>
      </c>
    </row>
    <row r="125">
      <c r="A125" s="21">
        <f>31855</f>
        <v>31855</v>
      </c>
      <c r="B125" s="21">
        <f t="shared" si="17"/>
        <v>0</v>
      </c>
      <c r="C125" s="21">
        <f>31283</f>
        <v>31283</v>
      </c>
      <c r="D125" s="21">
        <f t="shared" si="20"/>
        <v>163844</v>
      </c>
      <c r="E125" s="21">
        <f t="shared" si="21"/>
        <v>160.00390625</v>
      </c>
    </row>
    <row r="126">
      <c r="A126" s="21">
        <f>32114</f>
        <v>32114</v>
      </c>
      <c r="B126" s="21">
        <f t="shared" si="17"/>
        <v>0</v>
      </c>
      <c r="C126" s="21">
        <f>31519</f>
        <v>31519</v>
      </c>
      <c r="D126" s="21">
        <f t="shared" si="20"/>
        <v>163844</v>
      </c>
      <c r="E126" s="21">
        <f t="shared" si="21"/>
        <v>160.00390625</v>
      </c>
    </row>
    <row r="127">
      <c r="A127" s="21">
        <f>32340</f>
        <v>32340</v>
      </c>
      <c r="B127" s="21">
        <f t="shared" si="17"/>
        <v>0</v>
      </c>
      <c r="C127" s="21">
        <f>31773</f>
        <v>31773</v>
      </c>
      <c r="D127" s="21">
        <f t="shared" si="20"/>
        <v>163844</v>
      </c>
      <c r="E127" s="21">
        <f t="shared" si="21"/>
        <v>160.00390625</v>
      </c>
    </row>
    <row r="128">
      <c r="A128" s="21">
        <f>32584</f>
        <v>32584</v>
      </c>
      <c r="B128" s="21">
        <f t="shared" si="17"/>
        <v>0</v>
      </c>
      <c r="C128" s="21">
        <f>31998</f>
        <v>31998</v>
      </c>
      <c r="D128" s="21">
        <f t="shared" si="20"/>
        <v>163844</v>
      </c>
      <c r="E128" s="21">
        <f t="shared" si="21"/>
        <v>160.00390625</v>
      </c>
    </row>
    <row r="129">
      <c r="A129" s="21">
        <f>32843</f>
        <v>32843</v>
      </c>
      <c r="B129" s="21">
        <f t="shared" si="17"/>
        <v>0</v>
      </c>
      <c r="C129" s="21">
        <f>32238</f>
        <v>32238</v>
      </c>
      <c r="D129" s="21">
        <f t="shared" si="20"/>
        <v>163844</v>
      </c>
      <c r="E129" s="21">
        <f t="shared" si="21"/>
        <v>160.00390625</v>
      </c>
    </row>
    <row r="130">
      <c r="A130" s="21">
        <f>33128</f>
        <v>33128</v>
      </c>
      <c r="B130" s="21">
        <f>25</f>
        <v>25</v>
      </c>
      <c r="C130" s="21">
        <f>32494</f>
        <v>32494</v>
      </c>
      <c r="D130" s="21">
        <f t="shared" si="20"/>
        <v>163844</v>
      </c>
      <c r="E130" s="21">
        <f t="shared" si="21"/>
        <v>160.00390625</v>
      </c>
    </row>
    <row r="131">
      <c r="A131" s="21">
        <f>33350</f>
        <v>33350</v>
      </c>
      <c r="B131" s="21">
        <f t="shared" ref="B131:B140" si="22">0</f>
        <v>0</v>
      </c>
      <c r="C131" s="21">
        <f>32720</f>
        <v>32720</v>
      </c>
      <c r="D131" s="21">
        <f t="shared" si="20"/>
        <v>163844</v>
      </c>
      <c r="E131" s="21">
        <f t="shared" si="21"/>
        <v>160.00390625</v>
      </c>
    </row>
    <row r="132">
      <c r="A132" s="21">
        <f>33602</f>
        <v>33602</v>
      </c>
      <c r="B132" s="21">
        <f t="shared" si="22"/>
        <v>0</v>
      </c>
      <c r="C132" s="21">
        <f>33053</f>
        <v>33053</v>
      </c>
      <c r="D132" s="21">
        <f t="shared" si="20"/>
        <v>163844</v>
      </c>
      <c r="E132" s="21">
        <f t="shared" si="21"/>
        <v>160.00390625</v>
      </c>
    </row>
    <row r="133">
      <c r="A133" s="21">
        <f>33851</f>
        <v>33851</v>
      </c>
      <c r="B133" s="21">
        <f t="shared" si="22"/>
        <v>0</v>
      </c>
      <c r="C133" s="21">
        <f>33278</f>
        <v>33278</v>
      </c>
      <c r="D133" s="21">
        <f t="shared" ref="D133:D143" si="23">164008</f>
        <v>164008</v>
      </c>
      <c r="E133" s="21">
        <f t="shared" ref="E133:E143" si="24">160.1640625</f>
        <v>160.1640625</v>
      </c>
    </row>
    <row r="134">
      <c r="A134" s="21">
        <f>34086</f>
        <v>34086</v>
      </c>
      <c r="B134" s="21">
        <f t="shared" si="22"/>
        <v>0</v>
      </c>
      <c r="C134" s="21">
        <f>33536</f>
        <v>33536</v>
      </c>
      <c r="D134" s="21">
        <f t="shared" si="23"/>
        <v>164008</v>
      </c>
      <c r="E134" s="21">
        <f t="shared" si="24"/>
        <v>160.1640625</v>
      </c>
    </row>
    <row r="135">
      <c r="A135" s="21">
        <f>34346</f>
        <v>34346</v>
      </c>
      <c r="B135" s="21">
        <f t="shared" si="22"/>
        <v>0</v>
      </c>
      <c r="C135" s="21">
        <f>33781</f>
        <v>33781</v>
      </c>
      <c r="D135" s="21">
        <f t="shared" si="23"/>
        <v>164008</v>
      </c>
      <c r="E135" s="21">
        <f t="shared" si="24"/>
        <v>160.1640625</v>
      </c>
    </row>
    <row r="136">
      <c r="A136" s="21">
        <f>34578</f>
        <v>34578</v>
      </c>
      <c r="B136" s="21">
        <f t="shared" si="22"/>
        <v>0</v>
      </c>
      <c r="C136" s="21">
        <f>34037</f>
        <v>34037</v>
      </c>
      <c r="D136" s="21">
        <f t="shared" si="23"/>
        <v>164008</v>
      </c>
      <c r="E136" s="21">
        <f t="shared" si="24"/>
        <v>160.1640625</v>
      </c>
    </row>
    <row r="137">
      <c r="A137" s="21">
        <f>34822</f>
        <v>34822</v>
      </c>
      <c r="B137" s="21">
        <f t="shared" si="22"/>
        <v>0</v>
      </c>
      <c r="C137" s="21">
        <f>34285</f>
        <v>34285</v>
      </c>
      <c r="D137" s="21">
        <f t="shared" si="23"/>
        <v>164008</v>
      </c>
      <c r="E137" s="21">
        <f t="shared" si="24"/>
        <v>160.1640625</v>
      </c>
    </row>
    <row r="138">
      <c r="A138" s="21">
        <f>35052</f>
        <v>35052</v>
      </c>
      <c r="B138" s="21">
        <f t="shared" si="22"/>
        <v>0</v>
      </c>
      <c r="C138" s="21">
        <f>34530</f>
        <v>34530</v>
      </c>
      <c r="D138" s="21">
        <f t="shared" si="23"/>
        <v>164008</v>
      </c>
      <c r="E138" s="21">
        <f t="shared" si="24"/>
        <v>160.1640625</v>
      </c>
    </row>
    <row r="139">
      <c r="A139" s="21">
        <f>35293</f>
        <v>35293</v>
      </c>
      <c r="B139" s="21">
        <f t="shared" si="22"/>
        <v>0</v>
      </c>
      <c r="C139" s="21">
        <f>34773</f>
        <v>34773</v>
      </c>
      <c r="D139" s="21">
        <f t="shared" si="23"/>
        <v>164008</v>
      </c>
      <c r="E139" s="21">
        <f t="shared" si="24"/>
        <v>160.1640625</v>
      </c>
    </row>
    <row r="140">
      <c r="A140" s="21">
        <f>35498</f>
        <v>35498</v>
      </c>
      <c r="B140" s="21">
        <f t="shared" si="22"/>
        <v>0</v>
      </c>
      <c r="C140" s="21">
        <f>34978</f>
        <v>34978</v>
      </c>
      <c r="D140" s="21">
        <f t="shared" si="23"/>
        <v>164008</v>
      </c>
      <c r="E140" s="21">
        <f t="shared" si="24"/>
        <v>160.1640625</v>
      </c>
    </row>
    <row r="141">
      <c r="C141" s="21">
        <f>35211</f>
        <v>35211</v>
      </c>
      <c r="D141" s="21">
        <f t="shared" si="23"/>
        <v>164008</v>
      </c>
      <c r="E141" s="21">
        <f t="shared" si="24"/>
        <v>160.1640625</v>
      </c>
    </row>
    <row r="142">
      <c r="C142" s="21">
        <f>35387</f>
        <v>35387</v>
      </c>
      <c r="D142" s="21">
        <f t="shared" si="23"/>
        <v>164008</v>
      </c>
      <c r="E142" s="21">
        <f t="shared" si="24"/>
        <v>160.1640625</v>
      </c>
    </row>
    <row r="143">
      <c r="C143" s="21">
        <f>35564</f>
        <v>35564</v>
      </c>
      <c r="D143" s="21">
        <f t="shared" si="23"/>
        <v>164008</v>
      </c>
      <c r="E143" s="21">
        <f t="shared" si="24"/>
        <v>160.1640625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2016-01-08T15:46:43Z</dcterms:created>
  <dcterms:modified xsi:type="dcterms:W3CDTF">2015-10-22T14:31:24Z</dcterms:modified>
  <cp:lastPrinted>2016-01-08T15:46:43Z</cp:lastPrinted>
</cp:coreProperties>
</file>