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<sst xmlns="http://schemas.openxmlformats.org/spreadsheetml/2006/main" count="8" uniqueCount="8">
  <si>
    <t>CPU Timestamps</t>
  </si>
  <si>
    <t>CPU VALUES (%)</t>
  </si>
  <si>
    <t>MEM Timestamps</t>
  </si>
  <si>
    <t>MEM VALUES (KB)</t>
  </si>
  <si>
    <t>AVERAGE TIME BETWEEN CPU TIMESTAMPS (ms) (135x)</t>
  </si>
  <si>
    <t>AVERAGE TIME BETWEEN MEM TIMESTAMPS (ms) (141x)</t>
  </si>
  <si>
    <t>begin average</t>
  </si>
  <si>
    <t>max</t>
  </si>
  <si>
    <t>end average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</si>
</sst>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Sheet1!$A$2:$A$136</c:f>
              <c:numCache/>
            </c:numRef>
          </c:cat>
          <c:val>
            <c:numRef>
              <c:f>Sheet1!$B$2:$B$136</c:f>
              <c:numCache/>
            </c:numRef>
          </c:val>
          <c:smooth val="0"/>
        </c:ser>
        <c:marker val="1"/>
        <c:axId val="1485089044"/>
        <c:axId val="84113572"/>
      </c:lineChart>
      <c:catAx>
        <c:axId val="1485089044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84113572"/>
        <c:crosses val="autoZero"/>
        <c:auto val="1"/>
        <c:lblOffset val="100"/>
        <c:tickLblSkip val="1"/>
        <c:tickMarkSkip val="1"/>
        <c:noMultiLvlLbl val="0"/>
      </c:catAx>
      <c:valAx>
        <c:axId val="84113572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48508904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Sheet1!$C$2:$C$142</c:f>
              <c:numCache/>
            </c:numRef>
          </c:cat>
          <c:val>
            <c:numRef>
              <c:f>Sheet1!$E$2:$E$142</c:f>
              <c:numCache/>
            </c:numRef>
          </c:val>
          <c:smooth val="0"/>
        </c:ser>
        <c:marker val="1"/>
        <c:axId val="1626343059"/>
        <c:axId val="2032169857"/>
      </c:lineChart>
      <c:catAx>
        <c:axId val="1626343059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2032169857"/>
        <c:crosses val="autoZero"/>
        <c:auto val="1"/>
        <c:lblOffset val="100"/>
        <c:tickLblSkip val="1"/>
        <c:tickMarkSkip val="1"/>
        <c:noMultiLvlLbl val="0"/>
      </c:catAx>
      <c:valAx>
        <c:axId val="2032169857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626343059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K143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1966</f>
        <v>1966</v>
      </c>
      <c r="B2" s="21">
        <f>6</f>
        <v>6</v>
      </c>
      <c r="C2" s="21">
        <f>1965</f>
        <v>1965</v>
      </c>
      <c r="D2" s="21">
        <f>5647</f>
        <v>5647</v>
      </c>
      <c r="E2" s="21">
        <f>5.5146484375</f>
        <v>5.5146484375</v>
      </c>
      <c r="G2" s="21">
        <f>243</f>
        <v>243</v>
      </c>
    </row>
    <row r="3">
      <c r="A3" s="21">
        <f>2255</f>
        <v>2255</v>
      </c>
      <c r="B3" s="21">
        <f>44</f>
        <v>44</v>
      </c>
      <c r="C3" s="21">
        <f>2221</f>
        <v>2221</v>
      </c>
      <c r="D3" s="21">
        <f>52193</f>
        <v>52193</v>
      </c>
      <c r="E3" s="21">
        <f>50.9697265625</f>
        <v>50.9697265625</v>
      </c>
    </row>
    <row r="4">
      <c r="A4" s="21">
        <f>2505</f>
        <v>2505</v>
      </c>
      <c r="B4" s="21">
        <f>29</f>
        <v>29</v>
      </c>
      <c r="C4" s="21">
        <f>2447</f>
        <v>2447</v>
      </c>
      <c r="D4" s="21">
        <f>97594</f>
        <v>97594</v>
      </c>
      <c r="E4" s="21">
        <f>95.306640625</f>
        <v>95.306640625</v>
      </c>
      <c r="G4" s="21" t="s">
        <v>5</v>
      </c>
    </row>
    <row r="5">
      <c r="A5" s="21">
        <f>2753</f>
        <v>2753</v>
      </c>
      <c r="B5" s="21">
        <f>20</f>
        <v>20</v>
      </c>
      <c r="C5" s="21">
        <f>2672</f>
        <v>2672</v>
      </c>
      <c r="D5" s="21">
        <f>106733</f>
        <v>106733</v>
      </c>
      <c r="E5" s="21">
        <f>104.2314453125</f>
        <v>104.2314453125</v>
      </c>
      <c r="G5" s="21">
        <f>234</f>
        <v>234</v>
      </c>
    </row>
    <row r="6">
      <c r="A6" s="21">
        <f>2991</f>
        <v>2991</v>
      </c>
      <c r="B6" s="21">
        <f>18</f>
        <v>18</v>
      </c>
      <c r="C6" s="21">
        <f>2917</f>
        <v>2917</v>
      </c>
      <c r="D6" s="21">
        <f>108197</f>
        <v>108197</v>
      </c>
      <c r="E6" s="21">
        <f>105.6611328125</f>
        <v>105.6611328125</v>
      </c>
    </row>
    <row r="7">
      <c r="A7" s="21">
        <f>3231</f>
        <v>3231</v>
      </c>
      <c r="B7" s="21">
        <f>21</f>
        <v>21</v>
      </c>
      <c r="C7" s="21">
        <f>3118</f>
        <v>3118</v>
      </c>
      <c r="D7" s="21">
        <f>110277</f>
        <v>110277</v>
      </c>
      <c r="E7" s="21">
        <f>107.6923828125</f>
        <v>107.6923828125</v>
      </c>
    </row>
    <row r="8">
      <c r="A8" s="21">
        <f>3477</f>
        <v>3477</v>
      </c>
      <c r="B8" s="21">
        <f>44</f>
        <v>44</v>
      </c>
      <c r="C8" s="21">
        <f>3390</f>
        <v>3390</v>
      </c>
      <c r="D8" s="21">
        <f>113320</f>
        <v>113320</v>
      </c>
      <c r="E8" s="21">
        <f>110.6640625</f>
        <v>110.6640625</v>
      </c>
    </row>
    <row r="9">
      <c r="A9" s="21">
        <f>3742</f>
        <v>3742</v>
      </c>
      <c r="B9" s="21">
        <f>15</f>
        <v>15</v>
      </c>
      <c r="C9" s="21">
        <f>3591</f>
        <v>3591</v>
      </c>
      <c r="D9" s="21">
        <f>138992</f>
        <v>138992</v>
      </c>
      <c r="E9" s="21">
        <f>135.734375</f>
        <v>135.734375</v>
      </c>
    </row>
    <row r="10">
      <c r="A10" s="21">
        <f>3988</f>
        <v>3988</v>
      </c>
      <c r="B10" s="21">
        <f t="shared" ref="B10:B17" si="0">0</f>
        <v>0</v>
      </c>
      <c r="C10" s="21">
        <f>3820</f>
        <v>3820</v>
      </c>
      <c r="D10" s="21">
        <f>142657</f>
        <v>142657</v>
      </c>
      <c r="E10" s="21">
        <f>139.3134765625</f>
        <v>139.3134765625</v>
      </c>
    </row>
    <row r="11">
      <c r="A11" s="21">
        <f>4252</f>
        <v>4252</v>
      </c>
      <c r="B11" s="21">
        <f t="shared" si="0"/>
        <v>0</v>
      </c>
      <c r="C11" s="21">
        <f>3997</f>
        <v>3997</v>
      </c>
      <c r="D11" s="21">
        <f>142657</f>
        <v>142657</v>
      </c>
      <c r="E11" s="21">
        <f>139.3134765625</f>
        <v>139.3134765625</v>
      </c>
    </row>
    <row r="12">
      <c r="A12" s="21">
        <f>4544</f>
        <v>4544</v>
      </c>
      <c r="B12" s="21">
        <f t="shared" si="0"/>
        <v>0</v>
      </c>
      <c r="C12" s="21">
        <f>4229</f>
        <v>4229</v>
      </c>
      <c r="D12" s="21">
        <f>142657</f>
        <v>142657</v>
      </c>
      <c r="E12" s="21">
        <f>139.3134765625</f>
        <v>139.3134765625</v>
      </c>
      <c r="H12" s="21" t="s">
        <v>6</v>
      </c>
      <c r="I12" s="21" t="s">
        <v>7</v>
      </c>
      <c r="J12" s="21" t="s">
        <v>8</v>
      </c>
    </row>
    <row r="13">
      <c r="A13" s="21">
        <f>4817</f>
        <v>4817</v>
      </c>
      <c r="B13" s="21">
        <f t="shared" si="0"/>
        <v>0</v>
      </c>
      <c r="C13" s="21">
        <f>4472</f>
        <v>4472</v>
      </c>
      <c r="D13" s="21">
        <f>142657</f>
        <v>142657</v>
      </c>
      <c r="E13" s="21">
        <f>139.3134765625</f>
        <v>139.3134765625</v>
      </c>
      <c r="H13" s="21">
        <f>AVERAGE(E10:E19)</f>
        <v>139.3173828125</v>
      </c>
      <c r="I13" s="21">
        <f>MAX(E2:E142)</f>
        <v>162.37109375</v>
      </c>
      <c r="J13" s="21">
        <v>162</v>
      </c>
    </row>
    <row r="14">
      <c r="A14" s="21">
        <f>5086</f>
        <v>5086</v>
      </c>
      <c r="B14" s="21">
        <f t="shared" si="0"/>
        <v>0</v>
      </c>
      <c r="C14" s="21">
        <f>4728</f>
        <v>4728</v>
      </c>
      <c r="D14" s="21">
        <f>142657</f>
        <v>142657</v>
      </c>
      <c r="E14" s="21">
        <f>139.3134765625</f>
        <v>139.3134765625</v>
      </c>
    </row>
    <row r="15">
      <c r="A15" s="21">
        <f>5394</f>
        <v>5394</v>
      </c>
      <c r="B15" s="21">
        <f t="shared" si="0"/>
        <v>0</v>
      </c>
      <c r="C15" s="21">
        <f>5023</f>
        <v>5023</v>
      </c>
      <c r="D15" s="21">
        <f>142665</f>
        <v>142665</v>
      </c>
      <c r="E15" s="21">
        <f>139.3212890625</f>
        <v>139.3212890625</v>
      </c>
    </row>
    <row r="16">
      <c r="A16" s="21">
        <f>5706</f>
        <v>5706</v>
      </c>
      <c r="B16" s="21">
        <f t="shared" si="0"/>
        <v>0</v>
      </c>
      <c r="C16" s="21">
        <f>5242</f>
        <v>5242</v>
      </c>
      <c r="D16" s="21">
        <f>142665</f>
        <v>142665</v>
      </c>
      <c r="E16" s="21">
        <f>139.3212890625</f>
        <v>139.3212890625</v>
      </c>
    </row>
    <row r="17">
      <c r="A17" s="21">
        <f>5981</f>
        <v>5981</v>
      </c>
      <c r="B17" s="21">
        <f t="shared" si="0"/>
        <v>0</v>
      </c>
      <c r="C17" s="21">
        <f>5535</f>
        <v>5535</v>
      </c>
      <c r="D17" s="21">
        <f>142665</f>
        <v>142665</v>
      </c>
      <c r="E17" s="21">
        <f>139.3212890625</f>
        <v>139.3212890625</v>
      </c>
    </row>
    <row r="18">
      <c r="A18" s="21">
        <f>6300</f>
        <v>6300</v>
      </c>
      <c r="B18" s="21">
        <f>16</f>
        <v>16</v>
      </c>
      <c r="C18" s="21">
        <f>5854</f>
        <v>5854</v>
      </c>
      <c r="D18" s="21">
        <f>142665</f>
        <v>142665</v>
      </c>
      <c r="E18" s="21">
        <f>139.3212890625</f>
        <v>139.3212890625</v>
      </c>
    </row>
    <row r="19">
      <c r="A19" s="21">
        <f>6552</f>
        <v>6552</v>
      </c>
      <c r="B19" s="21">
        <f>8</f>
        <v>8</v>
      </c>
      <c r="C19" s="21">
        <f>6140</f>
        <v>6140</v>
      </c>
      <c r="D19" s="21">
        <f>142665</f>
        <v>142665</v>
      </c>
      <c r="E19" s="21">
        <f>139.3212890625</f>
        <v>139.3212890625</v>
      </c>
    </row>
    <row r="20">
      <c r="A20" s="21">
        <f>6843</f>
        <v>6843</v>
      </c>
      <c r="B20" s="21">
        <f>20</f>
        <v>20</v>
      </c>
      <c r="C20" s="21">
        <f>6417</f>
        <v>6417</v>
      </c>
      <c r="D20" s="21">
        <f>145453</f>
        <v>145453</v>
      </c>
      <c r="E20" s="21">
        <f>142.0439453125</f>
        <v>142.0439453125</v>
      </c>
    </row>
    <row r="21">
      <c r="A21" s="21">
        <f>7088</f>
        <v>7088</v>
      </c>
      <c r="B21" s="21">
        <f>22</f>
        <v>22</v>
      </c>
      <c r="C21" s="21">
        <f>6623</f>
        <v>6623</v>
      </c>
      <c r="D21" s="21">
        <f>143742</f>
        <v>143742</v>
      </c>
      <c r="E21" s="21">
        <f>140.373046875</f>
        <v>140.373046875</v>
      </c>
    </row>
    <row r="22">
      <c r="A22" s="21">
        <f>7328</f>
        <v>7328</v>
      </c>
      <c r="B22" s="21">
        <f>3</f>
        <v>3</v>
      </c>
      <c r="C22" s="21">
        <f>6851</f>
        <v>6851</v>
      </c>
      <c r="D22" s="21">
        <f>143962</f>
        <v>143962</v>
      </c>
      <c r="E22" s="21">
        <f>140.587890625</f>
        <v>140.587890625</v>
      </c>
    </row>
    <row r="23">
      <c r="A23" s="21">
        <f>7595</f>
        <v>7595</v>
      </c>
      <c r="B23" s="21">
        <f>0</f>
        <v>0</v>
      </c>
      <c r="C23" s="21">
        <f>7054</f>
        <v>7054</v>
      </c>
      <c r="D23" s="21">
        <f>145414</f>
        <v>145414</v>
      </c>
      <c r="E23" s="21">
        <f>142.005859375</f>
        <v>142.005859375</v>
      </c>
    </row>
    <row r="24">
      <c r="A24" s="21">
        <f>7833</f>
        <v>7833</v>
      </c>
      <c r="B24" s="21">
        <f>0</f>
        <v>0</v>
      </c>
      <c r="C24" s="21">
        <f>7313</f>
        <v>7313</v>
      </c>
      <c r="D24" s="21">
        <f>161098</f>
        <v>161098</v>
      </c>
      <c r="E24" s="21">
        <f>157.322265625</f>
        <v>157.322265625</v>
      </c>
    </row>
    <row r="25">
      <c r="A25" s="21">
        <f>8090</f>
        <v>8090</v>
      </c>
      <c r="B25" s="21">
        <f>0</f>
        <v>0</v>
      </c>
      <c r="C25" s="21">
        <f>7559</f>
        <v>7559</v>
      </c>
      <c r="D25" s="21">
        <f>162210</f>
        <v>162210</v>
      </c>
      <c r="E25" s="21">
        <f>158.408203125</f>
        <v>158.408203125</v>
      </c>
    </row>
    <row r="26">
      <c r="A26" s="21">
        <f>8315</f>
        <v>8315</v>
      </c>
      <c r="B26" s="21">
        <f>0</f>
        <v>0</v>
      </c>
      <c r="C26" s="21">
        <f>7776</f>
        <v>7776</v>
      </c>
      <c r="D26" s="21">
        <f>162210</f>
        <v>162210</v>
      </c>
      <c r="E26" s="21">
        <f>158.408203125</f>
        <v>158.408203125</v>
      </c>
    </row>
    <row r="27">
      <c r="A27" s="21">
        <f>8535</f>
        <v>8535</v>
      </c>
      <c r="B27" s="21">
        <f>0</f>
        <v>0</v>
      </c>
      <c r="C27" s="21">
        <f>8016</f>
        <v>8016</v>
      </c>
      <c r="D27" s="21">
        <f>162242</f>
        <v>162242</v>
      </c>
      <c r="E27" s="21">
        <f>158.439453125</f>
        <v>158.439453125</v>
      </c>
    </row>
    <row r="28">
      <c r="A28" s="21">
        <f>8744</f>
        <v>8744</v>
      </c>
      <c r="B28" s="21">
        <f>0</f>
        <v>0</v>
      </c>
      <c r="C28" s="21">
        <f>8240</f>
        <v>8240</v>
      </c>
      <c r="D28" s="21">
        <f>162242</f>
        <v>162242</v>
      </c>
      <c r="E28" s="21">
        <f>158.439453125</f>
        <v>158.439453125</v>
      </c>
    </row>
    <row r="29">
      <c r="A29" s="21">
        <f>8990</f>
        <v>8990</v>
      </c>
      <c r="B29" s="21">
        <f>0</f>
        <v>0</v>
      </c>
      <c r="C29" s="21">
        <f>8491</f>
        <v>8491</v>
      </c>
      <c r="D29" s="21">
        <f>162242</f>
        <v>162242</v>
      </c>
      <c r="E29" s="21">
        <f>158.439453125</f>
        <v>158.439453125</v>
      </c>
    </row>
    <row r="30">
      <c r="A30" s="21">
        <f>9266</f>
        <v>9266</v>
      </c>
      <c r="B30" s="21">
        <f>3</f>
        <v>3</v>
      </c>
      <c r="C30" s="21">
        <f>8703</f>
        <v>8703</v>
      </c>
      <c r="D30" s="21">
        <f>162242</f>
        <v>162242</v>
      </c>
      <c r="E30" s="21">
        <f>158.439453125</f>
        <v>158.439453125</v>
      </c>
    </row>
    <row r="31">
      <c r="A31" s="21">
        <f>9496</f>
        <v>9496</v>
      </c>
      <c r="B31" s="21">
        <f>19</f>
        <v>19</v>
      </c>
      <c r="C31" s="21">
        <f>8937</f>
        <v>8937</v>
      </c>
      <c r="D31" s="21">
        <f>162242</f>
        <v>162242</v>
      </c>
      <c r="E31" s="21">
        <f>158.439453125</f>
        <v>158.439453125</v>
      </c>
    </row>
    <row r="32">
      <c r="A32" s="21">
        <f>9710</f>
        <v>9710</v>
      </c>
      <c r="B32" s="21">
        <f t="shared" ref="B32:B42" si="1">0</f>
        <v>0</v>
      </c>
      <c r="C32" s="21">
        <f>9195</f>
        <v>9195</v>
      </c>
      <c r="D32" s="21">
        <f>162242</f>
        <v>162242</v>
      </c>
      <c r="E32" s="21">
        <f>158.439453125</f>
        <v>158.439453125</v>
      </c>
    </row>
    <row r="33">
      <c r="A33" s="21">
        <f>9940</f>
        <v>9940</v>
      </c>
      <c r="B33" s="21">
        <f t="shared" si="1"/>
        <v>0</v>
      </c>
      <c r="C33" s="21">
        <f>9469</f>
        <v>9469</v>
      </c>
      <c r="D33" s="21">
        <f>162598</f>
        <v>162598</v>
      </c>
      <c r="E33" s="21">
        <f>158.787109375</f>
        <v>158.787109375</v>
      </c>
    </row>
    <row r="34">
      <c r="A34" s="21">
        <f>10194</f>
        <v>10194</v>
      </c>
      <c r="B34" s="21">
        <f t="shared" si="1"/>
        <v>0</v>
      </c>
      <c r="C34" s="21">
        <f>9650</f>
        <v>9650</v>
      </c>
      <c r="D34" s="21">
        <f t="shared" ref="D34:D44" si="2">162926</f>
        <v>162926</v>
      </c>
      <c r="E34" s="21">
        <f t="shared" ref="E34:E44" si="3">159.107421875</f>
        <v>159.107421875</v>
      </c>
    </row>
    <row r="35">
      <c r="A35" s="21">
        <f>10402</f>
        <v>10402</v>
      </c>
      <c r="B35" s="21">
        <f t="shared" si="1"/>
        <v>0</v>
      </c>
      <c r="C35" s="21">
        <f>9878</f>
        <v>9878</v>
      </c>
      <c r="D35" s="21">
        <f t="shared" si="2"/>
        <v>162926</v>
      </c>
      <c r="E35" s="21">
        <f t="shared" si="3"/>
        <v>159.107421875</v>
      </c>
    </row>
    <row r="36">
      <c r="A36" s="21">
        <f>10639</f>
        <v>10639</v>
      </c>
      <c r="B36" s="21">
        <f t="shared" si="1"/>
        <v>0</v>
      </c>
      <c r="C36" s="21">
        <f>10110</f>
        <v>10110</v>
      </c>
      <c r="D36" s="21">
        <f t="shared" si="2"/>
        <v>162926</v>
      </c>
      <c r="E36" s="21">
        <f t="shared" si="3"/>
        <v>159.107421875</v>
      </c>
    </row>
    <row r="37">
      <c r="A37" s="21">
        <f>10872</f>
        <v>10872</v>
      </c>
      <c r="B37" s="21">
        <f t="shared" si="1"/>
        <v>0</v>
      </c>
      <c r="C37" s="21">
        <f>10352</f>
        <v>10352</v>
      </c>
      <c r="D37" s="21">
        <f t="shared" si="2"/>
        <v>162926</v>
      </c>
      <c r="E37" s="21">
        <f t="shared" si="3"/>
        <v>159.107421875</v>
      </c>
    </row>
    <row r="38">
      <c r="A38" s="21">
        <f>11111</f>
        <v>11111</v>
      </c>
      <c r="B38" s="21">
        <f t="shared" si="1"/>
        <v>0</v>
      </c>
      <c r="C38" s="21">
        <f>10583</f>
        <v>10583</v>
      </c>
      <c r="D38" s="21">
        <f t="shared" si="2"/>
        <v>162926</v>
      </c>
      <c r="E38" s="21">
        <f t="shared" si="3"/>
        <v>159.107421875</v>
      </c>
    </row>
    <row r="39">
      <c r="A39" s="21">
        <f>11350</f>
        <v>11350</v>
      </c>
      <c r="B39" s="21">
        <f t="shared" si="1"/>
        <v>0</v>
      </c>
      <c r="C39" s="21">
        <f>10821</f>
        <v>10821</v>
      </c>
      <c r="D39" s="21">
        <f t="shared" si="2"/>
        <v>162926</v>
      </c>
      <c r="E39" s="21">
        <f t="shared" si="3"/>
        <v>159.107421875</v>
      </c>
    </row>
    <row r="40">
      <c r="A40" s="21">
        <f>11588</f>
        <v>11588</v>
      </c>
      <c r="B40" s="21">
        <f t="shared" si="1"/>
        <v>0</v>
      </c>
      <c r="C40" s="21">
        <f>11052</f>
        <v>11052</v>
      </c>
      <c r="D40" s="21">
        <f t="shared" si="2"/>
        <v>162926</v>
      </c>
      <c r="E40" s="21">
        <f t="shared" si="3"/>
        <v>159.107421875</v>
      </c>
    </row>
    <row r="41">
      <c r="A41" s="21">
        <f>11824</f>
        <v>11824</v>
      </c>
      <c r="B41" s="21">
        <f t="shared" si="1"/>
        <v>0</v>
      </c>
      <c r="C41" s="21">
        <f>11305</f>
        <v>11305</v>
      </c>
      <c r="D41" s="21">
        <f t="shared" si="2"/>
        <v>162926</v>
      </c>
      <c r="E41" s="21">
        <f t="shared" si="3"/>
        <v>159.107421875</v>
      </c>
    </row>
    <row r="42">
      <c r="A42" s="21">
        <f>12065</f>
        <v>12065</v>
      </c>
      <c r="B42" s="21">
        <f t="shared" si="1"/>
        <v>0</v>
      </c>
      <c r="C42" s="21">
        <f>11552</f>
        <v>11552</v>
      </c>
      <c r="D42" s="21">
        <f t="shared" si="2"/>
        <v>162926</v>
      </c>
      <c r="E42" s="21">
        <f t="shared" si="3"/>
        <v>159.107421875</v>
      </c>
    </row>
    <row r="43">
      <c r="A43" s="21">
        <f>12301</f>
        <v>12301</v>
      </c>
      <c r="B43" s="21">
        <f>18</f>
        <v>18</v>
      </c>
      <c r="C43" s="21">
        <f>11792</f>
        <v>11792</v>
      </c>
      <c r="D43" s="21">
        <f t="shared" si="2"/>
        <v>162926</v>
      </c>
      <c r="E43" s="21">
        <f t="shared" si="3"/>
        <v>159.107421875</v>
      </c>
    </row>
    <row r="44">
      <c r="A44" s="21">
        <f>12518</f>
        <v>12518</v>
      </c>
      <c r="B44" s="21">
        <f t="shared" ref="B44:B54" si="4">0</f>
        <v>0</v>
      </c>
      <c r="C44" s="21">
        <f>12024</f>
        <v>12024</v>
      </c>
      <c r="D44" s="21">
        <f t="shared" si="2"/>
        <v>162926</v>
      </c>
      <c r="E44" s="21">
        <f t="shared" si="3"/>
        <v>159.107421875</v>
      </c>
    </row>
    <row r="45">
      <c r="A45" s="21">
        <f>12782</f>
        <v>12782</v>
      </c>
      <c r="B45" s="21">
        <f t="shared" si="4"/>
        <v>0</v>
      </c>
      <c r="C45" s="21">
        <f>12265</f>
        <v>12265</v>
      </c>
      <c r="D45" s="21">
        <f>162934</f>
        <v>162934</v>
      </c>
      <c r="E45" s="21">
        <f>159.115234375</f>
        <v>159.115234375</v>
      </c>
    </row>
    <row r="46">
      <c r="A46" s="21">
        <f>12976</f>
        <v>12976</v>
      </c>
      <c r="B46" s="21">
        <f t="shared" si="4"/>
        <v>0</v>
      </c>
      <c r="C46" s="21">
        <f>12465</f>
        <v>12465</v>
      </c>
      <c r="D46" s="21">
        <f>163096</f>
        <v>163096</v>
      </c>
      <c r="E46" s="21">
        <f>159.2734375</f>
        <v>159.2734375</v>
      </c>
    </row>
    <row r="47">
      <c r="A47" s="21">
        <f>13231</f>
        <v>13231</v>
      </c>
      <c r="B47" s="21">
        <f t="shared" si="4"/>
        <v>0</v>
      </c>
      <c r="C47" s="21">
        <f>12713</f>
        <v>12713</v>
      </c>
      <c r="D47" s="21">
        <f>163096</f>
        <v>163096</v>
      </c>
      <c r="E47" s="21">
        <f>159.2734375</f>
        <v>159.2734375</v>
      </c>
    </row>
    <row r="48">
      <c r="A48" s="21">
        <f>13477</f>
        <v>13477</v>
      </c>
      <c r="B48" s="21">
        <f t="shared" si="4"/>
        <v>0</v>
      </c>
      <c r="C48" s="21">
        <f>12932</f>
        <v>12932</v>
      </c>
      <c r="D48" s="21">
        <f>163096</f>
        <v>163096</v>
      </c>
      <c r="E48" s="21">
        <f>159.2734375</f>
        <v>159.2734375</v>
      </c>
    </row>
    <row r="49">
      <c r="A49" s="21">
        <f>13715</f>
        <v>13715</v>
      </c>
      <c r="B49" s="21">
        <f t="shared" si="4"/>
        <v>0</v>
      </c>
      <c r="C49" s="21">
        <f>13185</f>
        <v>13185</v>
      </c>
      <c r="D49" s="21">
        <f>163096</f>
        <v>163096</v>
      </c>
      <c r="E49" s="21">
        <f>159.2734375</f>
        <v>159.2734375</v>
      </c>
    </row>
    <row r="50">
      <c r="A50" s="21">
        <f>13965</f>
        <v>13965</v>
      </c>
      <c r="B50" s="21">
        <f t="shared" si="4"/>
        <v>0</v>
      </c>
      <c r="C50" s="21">
        <f>13425</f>
        <v>13425</v>
      </c>
      <c r="D50" s="21">
        <f t="shared" ref="D50:D57" si="5">163100</f>
        <v>163100</v>
      </c>
      <c r="E50" s="21">
        <f t="shared" ref="E50:E57" si="6">159.27734375</f>
        <v>159.27734375</v>
      </c>
    </row>
    <row r="51">
      <c r="A51" s="21">
        <f>14220</f>
        <v>14220</v>
      </c>
      <c r="B51" s="21">
        <f t="shared" si="4"/>
        <v>0</v>
      </c>
      <c r="C51" s="21">
        <f>13646</f>
        <v>13646</v>
      </c>
      <c r="D51" s="21">
        <f t="shared" si="5"/>
        <v>163100</v>
      </c>
      <c r="E51" s="21">
        <f t="shared" si="6"/>
        <v>159.27734375</v>
      </c>
    </row>
    <row r="52">
      <c r="A52" s="21">
        <f>14464</f>
        <v>14464</v>
      </c>
      <c r="B52" s="21">
        <f t="shared" si="4"/>
        <v>0</v>
      </c>
      <c r="C52" s="21">
        <f>13903</f>
        <v>13903</v>
      </c>
      <c r="D52" s="21">
        <f t="shared" si="5"/>
        <v>163100</v>
      </c>
      <c r="E52" s="21">
        <f t="shared" si="6"/>
        <v>159.27734375</v>
      </c>
    </row>
    <row r="53">
      <c r="A53" s="21">
        <f>14705</f>
        <v>14705</v>
      </c>
      <c r="B53" s="21">
        <f t="shared" si="4"/>
        <v>0</v>
      </c>
      <c r="C53" s="21">
        <f>14158</f>
        <v>14158</v>
      </c>
      <c r="D53" s="21">
        <f t="shared" si="5"/>
        <v>163100</v>
      </c>
      <c r="E53" s="21">
        <f t="shared" si="6"/>
        <v>159.27734375</v>
      </c>
    </row>
    <row r="54">
      <c r="A54" s="21">
        <f>14945</f>
        <v>14945</v>
      </c>
      <c r="B54" s="21">
        <f t="shared" si="4"/>
        <v>0</v>
      </c>
      <c r="C54" s="21">
        <f>14407</f>
        <v>14407</v>
      </c>
      <c r="D54" s="21">
        <f t="shared" si="5"/>
        <v>163100</v>
      </c>
      <c r="E54" s="21">
        <f t="shared" si="6"/>
        <v>159.27734375</v>
      </c>
    </row>
    <row r="55">
      <c r="A55" s="21">
        <f>15207</f>
        <v>15207</v>
      </c>
      <c r="B55" s="21">
        <f>3</f>
        <v>3</v>
      </c>
      <c r="C55" s="21">
        <f>14656</f>
        <v>14656</v>
      </c>
      <c r="D55" s="21">
        <f t="shared" si="5"/>
        <v>163100</v>
      </c>
      <c r="E55" s="21">
        <f t="shared" si="6"/>
        <v>159.27734375</v>
      </c>
    </row>
    <row r="56">
      <c r="A56" s="21">
        <f>15460</f>
        <v>15460</v>
      </c>
      <c r="B56" s="21">
        <f t="shared" ref="B56:B67" si="7">0</f>
        <v>0</v>
      </c>
      <c r="C56" s="21">
        <f>14894</f>
        <v>14894</v>
      </c>
      <c r="D56" s="21">
        <f t="shared" si="5"/>
        <v>163100</v>
      </c>
      <c r="E56" s="21">
        <f t="shared" si="6"/>
        <v>159.27734375</v>
      </c>
    </row>
    <row r="57">
      <c r="A57" s="21">
        <f>15686</f>
        <v>15686</v>
      </c>
      <c r="B57" s="21">
        <f t="shared" si="7"/>
        <v>0</v>
      </c>
      <c r="C57" s="21">
        <f>15140</f>
        <v>15140</v>
      </c>
      <c r="D57" s="21">
        <f t="shared" si="5"/>
        <v>163100</v>
      </c>
      <c r="E57" s="21">
        <f t="shared" si="6"/>
        <v>159.27734375</v>
      </c>
    </row>
    <row r="58">
      <c r="A58" s="21">
        <f>15896</f>
        <v>15896</v>
      </c>
      <c r="B58" s="21">
        <f t="shared" si="7"/>
        <v>0</v>
      </c>
      <c r="C58" s="21">
        <f>15362</f>
        <v>15362</v>
      </c>
      <c r="D58" s="21">
        <f>161248</f>
        <v>161248</v>
      </c>
      <c r="E58" s="21">
        <f>157.46875</f>
        <v>157.46875</v>
      </c>
    </row>
    <row r="59">
      <c r="A59" s="21">
        <f>16110</f>
        <v>16110</v>
      </c>
      <c r="B59" s="21">
        <f t="shared" si="7"/>
        <v>0</v>
      </c>
      <c r="C59" s="21">
        <f>15606</f>
        <v>15606</v>
      </c>
      <c r="D59" s="21">
        <f>161684</f>
        <v>161684</v>
      </c>
      <c r="E59" s="21">
        <f>157.89453125</f>
        <v>157.89453125</v>
      </c>
    </row>
    <row r="60">
      <c r="A60" s="21">
        <f>16356</f>
        <v>16356</v>
      </c>
      <c r="B60" s="21">
        <f t="shared" si="7"/>
        <v>0</v>
      </c>
      <c r="C60" s="21">
        <f>15802</f>
        <v>15802</v>
      </c>
      <c r="D60" s="21">
        <f>161684</f>
        <v>161684</v>
      </c>
      <c r="E60" s="21">
        <f>157.89453125</f>
        <v>157.89453125</v>
      </c>
    </row>
    <row r="61">
      <c r="A61" s="21">
        <f>16598</f>
        <v>16598</v>
      </c>
      <c r="B61" s="21">
        <f t="shared" si="7"/>
        <v>0</v>
      </c>
      <c r="C61" s="21">
        <f>16056</f>
        <v>16056</v>
      </c>
      <c r="D61" s="21">
        <f>161684</f>
        <v>161684</v>
      </c>
      <c r="E61" s="21">
        <f>157.89453125</f>
        <v>157.89453125</v>
      </c>
    </row>
    <row r="62">
      <c r="A62" s="21">
        <f>16830</f>
        <v>16830</v>
      </c>
      <c r="B62" s="21">
        <f t="shared" si="7"/>
        <v>0</v>
      </c>
      <c r="C62" s="21">
        <f>16317</f>
        <v>16317</v>
      </c>
      <c r="D62" s="21">
        <f t="shared" ref="D62:D69" si="8">161683</f>
        <v>161683</v>
      </c>
      <c r="E62" s="21">
        <f t="shared" ref="E62:E69" si="9">157.8935546875</f>
        <v>157.8935546875</v>
      </c>
    </row>
    <row r="63">
      <c r="A63" s="21">
        <f>17097</f>
        <v>17097</v>
      </c>
      <c r="B63" s="21">
        <f t="shared" si="7"/>
        <v>0</v>
      </c>
      <c r="C63" s="21">
        <f>16536</f>
        <v>16536</v>
      </c>
      <c r="D63" s="21">
        <f t="shared" si="8"/>
        <v>161683</v>
      </c>
      <c r="E63" s="21">
        <f t="shared" si="9"/>
        <v>157.8935546875</v>
      </c>
    </row>
    <row r="64">
      <c r="A64" s="21">
        <f>17315</f>
        <v>17315</v>
      </c>
      <c r="B64" s="21">
        <f t="shared" si="7"/>
        <v>0</v>
      </c>
      <c r="C64" s="21">
        <f>16758</f>
        <v>16758</v>
      </c>
      <c r="D64" s="21">
        <f t="shared" si="8"/>
        <v>161683</v>
      </c>
      <c r="E64" s="21">
        <f t="shared" si="9"/>
        <v>157.8935546875</v>
      </c>
    </row>
    <row r="65">
      <c r="A65" s="21">
        <f>17557</f>
        <v>17557</v>
      </c>
      <c r="B65" s="21">
        <f t="shared" si="7"/>
        <v>0</v>
      </c>
      <c r="C65" s="21">
        <f>17007</f>
        <v>17007</v>
      </c>
      <c r="D65" s="21">
        <f t="shared" si="8"/>
        <v>161683</v>
      </c>
      <c r="E65" s="21">
        <f t="shared" si="9"/>
        <v>157.8935546875</v>
      </c>
    </row>
    <row r="66">
      <c r="A66" s="21">
        <f>17801</f>
        <v>17801</v>
      </c>
      <c r="B66" s="21">
        <f t="shared" si="7"/>
        <v>0</v>
      </c>
      <c r="C66" s="21">
        <f>17255</f>
        <v>17255</v>
      </c>
      <c r="D66" s="21">
        <f t="shared" si="8"/>
        <v>161683</v>
      </c>
      <c r="E66" s="21">
        <f t="shared" si="9"/>
        <v>157.8935546875</v>
      </c>
    </row>
    <row r="67">
      <c r="A67" s="21">
        <f>18038</f>
        <v>18038</v>
      </c>
      <c r="B67" s="21">
        <f t="shared" si="7"/>
        <v>0</v>
      </c>
      <c r="C67" s="21">
        <f>17498</f>
        <v>17498</v>
      </c>
      <c r="D67" s="21">
        <f t="shared" si="8"/>
        <v>161683</v>
      </c>
      <c r="E67" s="21">
        <f t="shared" si="9"/>
        <v>157.8935546875</v>
      </c>
    </row>
    <row r="68">
      <c r="A68" s="21">
        <f>18305</f>
        <v>18305</v>
      </c>
      <c r="B68" s="21">
        <f>15</f>
        <v>15</v>
      </c>
      <c r="C68" s="21">
        <f>17729</f>
        <v>17729</v>
      </c>
      <c r="D68" s="21">
        <f t="shared" si="8"/>
        <v>161683</v>
      </c>
      <c r="E68" s="21">
        <f t="shared" si="9"/>
        <v>157.8935546875</v>
      </c>
    </row>
    <row r="69">
      <c r="A69" s="21">
        <f>18586</f>
        <v>18586</v>
      </c>
      <c r="B69" s="21">
        <f t="shared" ref="B69:B79" si="10">0</f>
        <v>0</v>
      </c>
      <c r="C69" s="21">
        <f>17985</f>
        <v>17985</v>
      </c>
      <c r="D69" s="21">
        <f t="shared" si="8"/>
        <v>161683</v>
      </c>
      <c r="E69" s="21">
        <f t="shared" si="9"/>
        <v>157.8935546875</v>
      </c>
    </row>
    <row r="70">
      <c r="A70" s="21">
        <f>18811</f>
        <v>18811</v>
      </c>
      <c r="B70" s="21">
        <f t="shared" si="10"/>
        <v>0</v>
      </c>
      <c r="C70" s="21">
        <f>18278</f>
        <v>18278</v>
      </c>
      <c r="D70" s="21">
        <f>161723</f>
        <v>161723</v>
      </c>
      <c r="E70" s="21">
        <f>157.9326171875</f>
        <v>157.9326171875</v>
      </c>
    </row>
    <row r="71">
      <c r="A71" s="21">
        <f>19037</f>
        <v>19037</v>
      </c>
      <c r="B71" s="21">
        <f t="shared" si="10"/>
        <v>0</v>
      </c>
      <c r="C71" s="21">
        <f>18553</f>
        <v>18553</v>
      </c>
      <c r="D71" s="21">
        <f t="shared" ref="D71:D81" si="11">166051</f>
        <v>166051</v>
      </c>
      <c r="E71" s="21">
        <f t="shared" ref="E71:E81" si="12">162.1591796875</f>
        <v>162.1591796875</v>
      </c>
    </row>
    <row r="72">
      <c r="A72" s="21">
        <f>19261</f>
        <v>19261</v>
      </c>
      <c r="B72" s="21">
        <f t="shared" si="10"/>
        <v>0</v>
      </c>
      <c r="C72" s="21">
        <f>18781</f>
        <v>18781</v>
      </c>
      <c r="D72" s="21">
        <f t="shared" si="11"/>
        <v>166051</v>
      </c>
      <c r="E72" s="21">
        <f t="shared" si="12"/>
        <v>162.1591796875</v>
      </c>
    </row>
    <row r="73">
      <c r="A73" s="21">
        <f>19509</f>
        <v>19509</v>
      </c>
      <c r="B73" s="21">
        <f t="shared" si="10"/>
        <v>0</v>
      </c>
      <c r="C73" s="21">
        <f>19001</f>
        <v>19001</v>
      </c>
      <c r="D73" s="21">
        <f t="shared" si="11"/>
        <v>166051</v>
      </c>
      <c r="E73" s="21">
        <f t="shared" si="12"/>
        <v>162.1591796875</v>
      </c>
    </row>
    <row r="74">
      <c r="A74" s="21">
        <f>19753</f>
        <v>19753</v>
      </c>
      <c r="B74" s="21">
        <f t="shared" si="10"/>
        <v>0</v>
      </c>
      <c r="C74" s="21">
        <f>19224</f>
        <v>19224</v>
      </c>
      <c r="D74" s="21">
        <f t="shared" si="11"/>
        <v>166051</v>
      </c>
      <c r="E74" s="21">
        <f t="shared" si="12"/>
        <v>162.1591796875</v>
      </c>
    </row>
    <row r="75">
      <c r="A75" s="21">
        <f>19978</f>
        <v>19978</v>
      </c>
      <c r="B75" s="21">
        <f t="shared" si="10"/>
        <v>0</v>
      </c>
      <c r="C75" s="21">
        <f>19466</f>
        <v>19466</v>
      </c>
      <c r="D75" s="21">
        <f t="shared" si="11"/>
        <v>166051</v>
      </c>
      <c r="E75" s="21">
        <f t="shared" si="12"/>
        <v>162.1591796875</v>
      </c>
    </row>
    <row r="76">
      <c r="A76" s="21">
        <f>20221</f>
        <v>20221</v>
      </c>
      <c r="B76" s="21">
        <f t="shared" si="10"/>
        <v>0</v>
      </c>
      <c r="C76" s="21">
        <f>19714</f>
        <v>19714</v>
      </c>
      <c r="D76" s="21">
        <f t="shared" si="11"/>
        <v>166051</v>
      </c>
      <c r="E76" s="21">
        <f t="shared" si="12"/>
        <v>162.1591796875</v>
      </c>
    </row>
    <row r="77">
      <c r="A77" s="21">
        <f>20468</f>
        <v>20468</v>
      </c>
      <c r="B77" s="21">
        <f t="shared" si="10"/>
        <v>0</v>
      </c>
      <c r="C77" s="21">
        <f>19907</f>
        <v>19907</v>
      </c>
      <c r="D77" s="21">
        <f t="shared" si="11"/>
        <v>166051</v>
      </c>
      <c r="E77" s="21">
        <f t="shared" si="12"/>
        <v>162.1591796875</v>
      </c>
    </row>
    <row r="78">
      <c r="A78" s="21">
        <f>20709</f>
        <v>20709</v>
      </c>
      <c r="B78" s="21">
        <f t="shared" si="10"/>
        <v>0</v>
      </c>
      <c r="C78" s="21">
        <f>20160</f>
        <v>20160</v>
      </c>
      <c r="D78" s="21">
        <f t="shared" si="11"/>
        <v>166051</v>
      </c>
      <c r="E78" s="21">
        <f t="shared" si="12"/>
        <v>162.1591796875</v>
      </c>
    </row>
    <row r="79">
      <c r="A79" s="21">
        <f>20957</f>
        <v>20957</v>
      </c>
      <c r="B79" s="21">
        <f t="shared" si="10"/>
        <v>0</v>
      </c>
      <c r="C79" s="21">
        <f>20429</f>
        <v>20429</v>
      </c>
      <c r="D79" s="21">
        <f t="shared" si="11"/>
        <v>166051</v>
      </c>
      <c r="E79" s="21">
        <f t="shared" si="12"/>
        <v>162.1591796875</v>
      </c>
    </row>
    <row r="80">
      <c r="A80" s="21">
        <f>21186</f>
        <v>21186</v>
      </c>
      <c r="B80" s="21">
        <f>3</f>
        <v>3</v>
      </c>
      <c r="C80" s="21">
        <f>20665</f>
        <v>20665</v>
      </c>
      <c r="D80" s="21">
        <f t="shared" si="11"/>
        <v>166051</v>
      </c>
      <c r="E80" s="21">
        <f t="shared" si="12"/>
        <v>162.1591796875</v>
      </c>
    </row>
    <row r="81">
      <c r="A81" s="21">
        <f>21466</f>
        <v>21466</v>
      </c>
      <c r="B81" s="21">
        <f t="shared" ref="B81:B90" si="13">0</f>
        <v>0</v>
      </c>
      <c r="C81" s="21">
        <f>20895</f>
        <v>20895</v>
      </c>
      <c r="D81" s="21">
        <f t="shared" si="11"/>
        <v>166051</v>
      </c>
      <c r="E81" s="21">
        <f t="shared" si="12"/>
        <v>162.1591796875</v>
      </c>
    </row>
    <row r="82">
      <c r="A82" s="21">
        <f>21736</f>
        <v>21736</v>
      </c>
      <c r="B82" s="21">
        <f t="shared" si="13"/>
        <v>0</v>
      </c>
      <c r="C82" s="21">
        <f>21138</f>
        <v>21138</v>
      </c>
      <c r="D82" s="21">
        <f>166095</f>
        <v>166095</v>
      </c>
      <c r="E82" s="21">
        <f>162.2021484375</f>
        <v>162.2021484375</v>
      </c>
    </row>
    <row r="83">
      <c r="A83" s="21">
        <f>22036</f>
        <v>22036</v>
      </c>
      <c r="B83" s="21">
        <f t="shared" si="13"/>
        <v>0</v>
      </c>
      <c r="C83" s="21">
        <f>21386</f>
        <v>21386</v>
      </c>
      <c r="D83" s="21">
        <f>166243</f>
        <v>166243</v>
      </c>
      <c r="E83" s="21">
        <f>162.3466796875</f>
        <v>162.3466796875</v>
      </c>
    </row>
    <row r="84">
      <c r="A84" s="21">
        <f>22260</f>
        <v>22260</v>
      </c>
      <c r="B84" s="21">
        <f t="shared" si="13"/>
        <v>0</v>
      </c>
      <c r="C84" s="21">
        <f>21590</f>
        <v>21590</v>
      </c>
      <c r="D84" s="21">
        <f>166243</f>
        <v>166243</v>
      </c>
      <c r="E84" s="21">
        <f>162.3466796875</f>
        <v>162.3466796875</v>
      </c>
    </row>
    <row r="85">
      <c r="A85" s="21">
        <f>22483</f>
        <v>22483</v>
      </c>
      <c r="B85" s="21">
        <f t="shared" si="13"/>
        <v>0</v>
      </c>
      <c r="C85" s="21">
        <f>21818</f>
        <v>21818</v>
      </c>
      <c r="D85" s="21">
        <f>166243</f>
        <v>166243</v>
      </c>
      <c r="E85" s="21">
        <f>162.3466796875</f>
        <v>162.3466796875</v>
      </c>
    </row>
    <row r="86">
      <c r="A86" s="21">
        <f>22744</f>
        <v>22744</v>
      </c>
      <c r="B86" s="21">
        <f t="shared" si="13"/>
        <v>0</v>
      </c>
      <c r="C86" s="21">
        <f>22024</f>
        <v>22024</v>
      </c>
      <c r="D86" s="21">
        <f>166243</f>
        <v>166243</v>
      </c>
      <c r="E86" s="21">
        <f>162.3466796875</f>
        <v>162.3466796875</v>
      </c>
    </row>
    <row r="87">
      <c r="A87" s="21">
        <f>22968</f>
        <v>22968</v>
      </c>
      <c r="B87" s="21">
        <f t="shared" si="13"/>
        <v>0</v>
      </c>
      <c r="C87" s="21">
        <f>22248</f>
        <v>22248</v>
      </c>
      <c r="D87" s="21">
        <f t="shared" ref="D87:D94" si="14">166244</f>
        <v>166244</v>
      </c>
      <c r="E87" s="21">
        <f t="shared" ref="E87:E94" si="15">162.34765625</f>
        <v>162.34765625</v>
      </c>
    </row>
    <row r="88">
      <c r="A88" s="21">
        <f>23219</f>
        <v>23219</v>
      </c>
      <c r="B88" s="21">
        <f t="shared" si="13"/>
        <v>0</v>
      </c>
      <c r="C88" s="21">
        <f>22465</f>
        <v>22465</v>
      </c>
      <c r="D88" s="21">
        <f t="shared" si="14"/>
        <v>166244</v>
      </c>
      <c r="E88" s="21">
        <f t="shared" si="15"/>
        <v>162.34765625</v>
      </c>
    </row>
    <row r="89">
      <c r="A89" s="21">
        <f>23456</f>
        <v>23456</v>
      </c>
      <c r="B89" s="21">
        <f t="shared" si="13"/>
        <v>0</v>
      </c>
      <c r="C89" s="21">
        <f>22707</f>
        <v>22707</v>
      </c>
      <c r="D89" s="21">
        <f t="shared" si="14"/>
        <v>166244</v>
      </c>
      <c r="E89" s="21">
        <f t="shared" si="15"/>
        <v>162.34765625</v>
      </c>
    </row>
    <row r="90">
      <c r="A90" s="21">
        <f>23660</f>
        <v>23660</v>
      </c>
      <c r="B90" s="21">
        <f t="shared" si="13"/>
        <v>0</v>
      </c>
      <c r="C90" s="21">
        <f>22937</f>
        <v>22937</v>
      </c>
      <c r="D90" s="21">
        <f t="shared" si="14"/>
        <v>166244</v>
      </c>
      <c r="E90" s="21">
        <f t="shared" si="15"/>
        <v>162.34765625</v>
      </c>
    </row>
    <row r="91">
      <c r="A91" s="21">
        <f>23892</f>
        <v>23892</v>
      </c>
      <c r="B91" s="21">
        <f>3</f>
        <v>3</v>
      </c>
      <c r="C91" s="21">
        <f>23180</f>
        <v>23180</v>
      </c>
      <c r="D91" s="21">
        <f t="shared" si="14"/>
        <v>166244</v>
      </c>
      <c r="E91" s="21">
        <f t="shared" si="15"/>
        <v>162.34765625</v>
      </c>
    </row>
    <row r="92">
      <c r="A92" s="21">
        <f>24134</f>
        <v>24134</v>
      </c>
      <c r="B92" s="21">
        <f>3</f>
        <v>3</v>
      </c>
      <c r="C92" s="21">
        <f>23412</f>
        <v>23412</v>
      </c>
      <c r="D92" s="21">
        <f t="shared" si="14"/>
        <v>166244</v>
      </c>
      <c r="E92" s="21">
        <f t="shared" si="15"/>
        <v>162.34765625</v>
      </c>
    </row>
    <row r="93">
      <c r="A93" s="21">
        <f>24383</f>
        <v>24383</v>
      </c>
      <c r="B93" s="21">
        <f t="shared" ref="B93:B104" si="16">0</f>
        <v>0</v>
      </c>
      <c r="C93" s="21">
        <f>23596</f>
        <v>23596</v>
      </c>
      <c r="D93" s="21">
        <f t="shared" si="14"/>
        <v>166244</v>
      </c>
      <c r="E93" s="21">
        <f t="shared" si="15"/>
        <v>162.34765625</v>
      </c>
    </row>
    <row r="94">
      <c r="A94" s="21">
        <f>24654</f>
        <v>24654</v>
      </c>
      <c r="B94" s="21">
        <f t="shared" si="16"/>
        <v>0</v>
      </c>
      <c r="C94" s="21">
        <f>23778</f>
        <v>23778</v>
      </c>
      <c r="D94" s="21">
        <f t="shared" si="14"/>
        <v>166244</v>
      </c>
      <c r="E94" s="21">
        <f t="shared" si="15"/>
        <v>162.34765625</v>
      </c>
    </row>
    <row r="95">
      <c r="A95" s="21">
        <f>24908</f>
        <v>24908</v>
      </c>
      <c r="B95" s="21">
        <f t="shared" si="16"/>
        <v>0</v>
      </c>
      <c r="C95" s="21">
        <f>24027</f>
        <v>24027</v>
      </c>
      <c r="D95" s="21">
        <f>166252</f>
        <v>166252</v>
      </c>
      <c r="E95" s="21">
        <f>162.35546875</f>
        <v>162.35546875</v>
      </c>
    </row>
    <row r="96">
      <c r="A96" s="21">
        <f>25175</f>
        <v>25175</v>
      </c>
      <c r="B96" s="21">
        <f t="shared" si="16"/>
        <v>0</v>
      </c>
      <c r="C96" s="21">
        <f>24250</f>
        <v>24250</v>
      </c>
      <c r="D96" s="21">
        <f t="shared" ref="D96:D108" si="17">165802</f>
        <v>165802</v>
      </c>
      <c r="E96" s="21">
        <f t="shared" ref="E96:E108" si="18">161.916015625</f>
        <v>161.916015625</v>
      </c>
    </row>
    <row r="97">
      <c r="A97" s="21">
        <f>25452</f>
        <v>25452</v>
      </c>
      <c r="B97" s="21">
        <f t="shared" si="16"/>
        <v>0</v>
      </c>
      <c r="C97" s="21">
        <f>24493</f>
        <v>24493</v>
      </c>
      <c r="D97" s="21">
        <f t="shared" si="17"/>
        <v>165802</v>
      </c>
      <c r="E97" s="21">
        <f t="shared" si="18"/>
        <v>161.916015625</v>
      </c>
    </row>
    <row r="98">
      <c r="A98" s="21">
        <f>25699</f>
        <v>25699</v>
      </c>
      <c r="B98" s="21">
        <f t="shared" si="16"/>
        <v>0</v>
      </c>
      <c r="C98" s="21">
        <f>24729</f>
        <v>24729</v>
      </c>
      <c r="D98" s="21">
        <f t="shared" si="17"/>
        <v>165802</v>
      </c>
      <c r="E98" s="21">
        <f t="shared" si="18"/>
        <v>161.916015625</v>
      </c>
    </row>
    <row r="99">
      <c r="A99" s="21">
        <f>25948</f>
        <v>25948</v>
      </c>
      <c r="B99" s="21">
        <f t="shared" si="16"/>
        <v>0</v>
      </c>
      <c r="C99" s="21">
        <f>24989</f>
        <v>24989</v>
      </c>
      <c r="D99" s="21">
        <f t="shared" si="17"/>
        <v>165802</v>
      </c>
      <c r="E99" s="21">
        <f t="shared" si="18"/>
        <v>161.916015625</v>
      </c>
    </row>
    <row r="100">
      <c r="A100" s="21">
        <f>26176</f>
        <v>26176</v>
      </c>
      <c r="B100" s="21">
        <f t="shared" si="16"/>
        <v>0</v>
      </c>
      <c r="C100" s="21">
        <f>25204</f>
        <v>25204</v>
      </c>
      <c r="D100" s="21">
        <f t="shared" si="17"/>
        <v>165802</v>
      </c>
      <c r="E100" s="21">
        <f t="shared" si="18"/>
        <v>161.916015625</v>
      </c>
    </row>
    <row r="101">
      <c r="A101" s="21">
        <f>26407</f>
        <v>26407</v>
      </c>
      <c r="B101" s="21">
        <f t="shared" si="16"/>
        <v>0</v>
      </c>
      <c r="C101" s="21">
        <f>25439</f>
        <v>25439</v>
      </c>
      <c r="D101" s="21">
        <f t="shared" si="17"/>
        <v>165802</v>
      </c>
      <c r="E101" s="21">
        <f t="shared" si="18"/>
        <v>161.916015625</v>
      </c>
    </row>
    <row r="102">
      <c r="A102" s="21">
        <f>26656</f>
        <v>26656</v>
      </c>
      <c r="B102" s="21">
        <f t="shared" si="16"/>
        <v>0</v>
      </c>
      <c r="C102" s="21">
        <f>25673</f>
        <v>25673</v>
      </c>
      <c r="D102" s="21">
        <f t="shared" si="17"/>
        <v>165802</v>
      </c>
      <c r="E102" s="21">
        <f t="shared" si="18"/>
        <v>161.916015625</v>
      </c>
    </row>
    <row r="103">
      <c r="A103" s="21">
        <f>26862</f>
        <v>26862</v>
      </c>
      <c r="B103" s="21">
        <f t="shared" si="16"/>
        <v>0</v>
      </c>
      <c r="C103" s="21">
        <f>25907</f>
        <v>25907</v>
      </c>
      <c r="D103" s="21">
        <f t="shared" si="17"/>
        <v>165802</v>
      </c>
      <c r="E103" s="21">
        <f t="shared" si="18"/>
        <v>161.916015625</v>
      </c>
    </row>
    <row r="104">
      <c r="A104" s="21">
        <f>27116</f>
        <v>27116</v>
      </c>
      <c r="B104" s="21">
        <f t="shared" si="16"/>
        <v>0</v>
      </c>
      <c r="C104" s="21">
        <f>26115</f>
        <v>26115</v>
      </c>
      <c r="D104" s="21">
        <f t="shared" si="17"/>
        <v>165802</v>
      </c>
      <c r="E104" s="21">
        <f t="shared" si="18"/>
        <v>161.916015625</v>
      </c>
    </row>
    <row r="105">
      <c r="A105" s="21">
        <f>27379</f>
        <v>27379</v>
      </c>
      <c r="B105" s="21">
        <f>10</f>
        <v>10</v>
      </c>
      <c r="C105" s="21">
        <f>26358</f>
        <v>26358</v>
      </c>
      <c r="D105" s="21">
        <f t="shared" si="17"/>
        <v>165802</v>
      </c>
      <c r="E105" s="21">
        <f t="shared" si="18"/>
        <v>161.916015625</v>
      </c>
    </row>
    <row r="106">
      <c r="A106" s="21">
        <f>27606</f>
        <v>27606</v>
      </c>
      <c r="B106" s="21">
        <f t="shared" ref="B106:B114" si="19">0</f>
        <v>0</v>
      </c>
      <c r="C106" s="21">
        <f>26605</f>
        <v>26605</v>
      </c>
      <c r="D106" s="21">
        <f t="shared" si="17"/>
        <v>165802</v>
      </c>
      <c r="E106" s="21">
        <f t="shared" si="18"/>
        <v>161.916015625</v>
      </c>
    </row>
    <row r="107">
      <c r="A107" s="21">
        <f>27838</f>
        <v>27838</v>
      </c>
      <c r="B107" s="21">
        <f t="shared" si="19"/>
        <v>0</v>
      </c>
      <c r="C107" s="21">
        <f>26834</f>
        <v>26834</v>
      </c>
      <c r="D107" s="21">
        <f t="shared" si="17"/>
        <v>165802</v>
      </c>
      <c r="E107" s="21">
        <f t="shared" si="18"/>
        <v>161.916015625</v>
      </c>
    </row>
    <row r="108">
      <c r="A108" s="21">
        <f>28077</f>
        <v>28077</v>
      </c>
      <c r="B108" s="21">
        <f t="shared" si="19"/>
        <v>0</v>
      </c>
      <c r="C108" s="21">
        <f>27065</f>
        <v>27065</v>
      </c>
      <c r="D108" s="21">
        <f t="shared" si="17"/>
        <v>165802</v>
      </c>
      <c r="E108" s="21">
        <f t="shared" si="18"/>
        <v>161.916015625</v>
      </c>
    </row>
    <row r="109">
      <c r="A109" s="21">
        <f>28309</f>
        <v>28309</v>
      </c>
      <c r="B109" s="21">
        <f t="shared" si="19"/>
        <v>0</v>
      </c>
      <c r="C109" s="21">
        <f>27335</f>
        <v>27335</v>
      </c>
      <c r="D109" s="21">
        <f>165822</f>
        <v>165822</v>
      </c>
      <c r="E109" s="21">
        <f>161.935546875</f>
        <v>161.935546875</v>
      </c>
    </row>
    <row r="110">
      <c r="A110" s="21">
        <f>28541</f>
        <v>28541</v>
      </c>
      <c r="B110" s="21">
        <f t="shared" si="19"/>
        <v>0</v>
      </c>
      <c r="C110" s="21">
        <f>27563</f>
        <v>27563</v>
      </c>
      <c r="D110" s="21">
        <f t="shared" ref="D110:D119" si="20">165950</f>
        <v>165950</v>
      </c>
      <c r="E110" s="21">
        <f t="shared" ref="E110:E119" si="21">162.060546875</f>
        <v>162.060546875</v>
      </c>
    </row>
    <row r="111">
      <c r="A111" s="21">
        <f>28785</f>
        <v>28785</v>
      </c>
      <c r="B111" s="21">
        <f t="shared" si="19"/>
        <v>0</v>
      </c>
      <c r="C111" s="21">
        <f>27787</f>
        <v>27787</v>
      </c>
      <c r="D111" s="21">
        <f t="shared" si="20"/>
        <v>165950</v>
      </c>
      <c r="E111" s="21">
        <f t="shared" si="21"/>
        <v>162.060546875</v>
      </c>
    </row>
    <row r="112">
      <c r="A112" s="21">
        <f>29019</f>
        <v>29019</v>
      </c>
      <c r="B112" s="21">
        <f t="shared" si="19"/>
        <v>0</v>
      </c>
      <c r="C112" s="21">
        <f>28033</f>
        <v>28033</v>
      </c>
      <c r="D112" s="21">
        <f t="shared" si="20"/>
        <v>165950</v>
      </c>
      <c r="E112" s="21">
        <f t="shared" si="21"/>
        <v>162.060546875</v>
      </c>
    </row>
    <row r="113">
      <c r="A113" s="21">
        <f>29253</f>
        <v>29253</v>
      </c>
      <c r="B113" s="21">
        <f t="shared" si="19"/>
        <v>0</v>
      </c>
      <c r="C113" s="21">
        <f>28249</f>
        <v>28249</v>
      </c>
      <c r="D113" s="21">
        <f t="shared" si="20"/>
        <v>165950</v>
      </c>
      <c r="E113" s="21">
        <f t="shared" si="21"/>
        <v>162.060546875</v>
      </c>
    </row>
    <row r="114">
      <c r="A114" s="21">
        <f>29497</f>
        <v>29497</v>
      </c>
      <c r="B114" s="21">
        <f t="shared" si="19"/>
        <v>0</v>
      </c>
      <c r="C114" s="21">
        <f>28486</f>
        <v>28486</v>
      </c>
      <c r="D114" s="21">
        <f t="shared" si="20"/>
        <v>165950</v>
      </c>
      <c r="E114" s="21">
        <f t="shared" si="21"/>
        <v>162.060546875</v>
      </c>
    </row>
    <row r="115">
      <c r="A115" s="21">
        <f>29737</f>
        <v>29737</v>
      </c>
      <c r="B115" s="21">
        <f>19</f>
        <v>19</v>
      </c>
      <c r="C115" s="21">
        <f>28734</f>
        <v>28734</v>
      </c>
      <c r="D115" s="21">
        <f t="shared" si="20"/>
        <v>165950</v>
      </c>
      <c r="E115" s="21">
        <f t="shared" si="21"/>
        <v>162.060546875</v>
      </c>
    </row>
    <row r="116">
      <c r="A116" s="21">
        <f>29997</f>
        <v>29997</v>
      </c>
      <c r="B116" s="21">
        <f t="shared" ref="B116:B126" si="22">0</f>
        <v>0</v>
      </c>
      <c r="C116" s="21">
        <f>28979</f>
        <v>28979</v>
      </c>
      <c r="D116" s="21">
        <f t="shared" si="20"/>
        <v>165950</v>
      </c>
      <c r="E116" s="21">
        <f t="shared" si="21"/>
        <v>162.060546875</v>
      </c>
    </row>
    <row r="117">
      <c r="A117" s="21">
        <f>30231</f>
        <v>30231</v>
      </c>
      <c r="B117" s="21">
        <f t="shared" si="22"/>
        <v>0</v>
      </c>
      <c r="C117" s="21">
        <f>29206</f>
        <v>29206</v>
      </c>
      <c r="D117" s="21">
        <f t="shared" si="20"/>
        <v>165950</v>
      </c>
      <c r="E117" s="21">
        <f t="shared" si="21"/>
        <v>162.060546875</v>
      </c>
    </row>
    <row r="118">
      <c r="A118" s="21">
        <f>30482</f>
        <v>30482</v>
      </c>
      <c r="B118" s="21">
        <f t="shared" si="22"/>
        <v>0</v>
      </c>
      <c r="C118" s="21">
        <f>29454</f>
        <v>29454</v>
      </c>
      <c r="D118" s="21">
        <f t="shared" si="20"/>
        <v>165950</v>
      </c>
      <c r="E118" s="21">
        <f t="shared" si="21"/>
        <v>162.060546875</v>
      </c>
    </row>
    <row r="119">
      <c r="A119" s="21">
        <f>30723</f>
        <v>30723</v>
      </c>
      <c r="B119" s="21">
        <f t="shared" si="22"/>
        <v>0</v>
      </c>
      <c r="C119" s="21">
        <f>29678</f>
        <v>29678</v>
      </c>
      <c r="D119" s="21">
        <f t="shared" si="20"/>
        <v>165950</v>
      </c>
      <c r="E119" s="21">
        <f t="shared" si="21"/>
        <v>162.060546875</v>
      </c>
    </row>
    <row r="120">
      <c r="A120" s="21">
        <f>30938</f>
        <v>30938</v>
      </c>
      <c r="B120" s="21">
        <f t="shared" si="22"/>
        <v>0</v>
      </c>
      <c r="C120" s="21">
        <f>29935</f>
        <v>29935</v>
      </c>
      <c r="D120" s="21">
        <f t="shared" ref="D120:D132" si="23">166066</f>
        <v>166066</v>
      </c>
      <c r="E120" s="21">
        <f t="shared" ref="E120:E132" si="24">162.173828125</f>
        <v>162.173828125</v>
      </c>
    </row>
    <row r="121">
      <c r="A121" s="21">
        <f>31214</f>
        <v>31214</v>
      </c>
      <c r="B121" s="21">
        <f t="shared" si="22"/>
        <v>0</v>
      </c>
      <c r="C121" s="21">
        <f>30159</f>
        <v>30159</v>
      </c>
      <c r="D121" s="21">
        <f t="shared" si="23"/>
        <v>166066</v>
      </c>
      <c r="E121" s="21">
        <f t="shared" si="24"/>
        <v>162.173828125</v>
      </c>
    </row>
    <row r="122">
      <c r="A122" s="21">
        <f>31486</f>
        <v>31486</v>
      </c>
      <c r="B122" s="21">
        <f t="shared" si="22"/>
        <v>0</v>
      </c>
      <c r="C122" s="21">
        <f>30418</f>
        <v>30418</v>
      </c>
      <c r="D122" s="21">
        <f t="shared" si="23"/>
        <v>166066</v>
      </c>
      <c r="E122" s="21">
        <f t="shared" si="24"/>
        <v>162.173828125</v>
      </c>
    </row>
    <row r="123">
      <c r="A123" s="21">
        <f>31769</f>
        <v>31769</v>
      </c>
      <c r="B123" s="21">
        <f t="shared" si="22"/>
        <v>0</v>
      </c>
      <c r="C123" s="21">
        <f>30661</f>
        <v>30661</v>
      </c>
      <c r="D123" s="21">
        <f t="shared" si="23"/>
        <v>166066</v>
      </c>
      <c r="E123" s="21">
        <f t="shared" si="24"/>
        <v>162.173828125</v>
      </c>
    </row>
    <row r="124">
      <c r="A124" s="21">
        <f>32018</f>
        <v>32018</v>
      </c>
      <c r="B124" s="21">
        <f t="shared" si="22"/>
        <v>0</v>
      </c>
      <c r="C124" s="21">
        <f>30842</f>
        <v>30842</v>
      </c>
      <c r="D124" s="21">
        <f t="shared" si="23"/>
        <v>166066</v>
      </c>
      <c r="E124" s="21">
        <f t="shared" si="24"/>
        <v>162.173828125</v>
      </c>
    </row>
    <row r="125">
      <c r="A125" s="21">
        <f>32261</f>
        <v>32261</v>
      </c>
      <c r="B125" s="21">
        <f t="shared" si="22"/>
        <v>0</v>
      </c>
      <c r="C125" s="21">
        <f>31029</f>
        <v>31029</v>
      </c>
      <c r="D125" s="21">
        <f t="shared" si="23"/>
        <v>166066</v>
      </c>
      <c r="E125" s="21">
        <f t="shared" si="24"/>
        <v>162.173828125</v>
      </c>
    </row>
    <row r="126">
      <c r="A126" s="21">
        <f>32486</f>
        <v>32486</v>
      </c>
      <c r="B126" s="21">
        <f t="shared" si="22"/>
        <v>0</v>
      </c>
      <c r="C126" s="21">
        <f>31280</f>
        <v>31280</v>
      </c>
      <c r="D126" s="21">
        <f t="shared" si="23"/>
        <v>166066</v>
      </c>
      <c r="E126" s="21">
        <f t="shared" si="24"/>
        <v>162.173828125</v>
      </c>
    </row>
    <row r="127">
      <c r="A127" s="21">
        <f>32751</f>
        <v>32751</v>
      </c>
      <c r="B127" s="21">
        <f>18</f>
        <v>18</v>
      </c>
      <c r="C127" s="21">
        <f>31496</f>
        <v>31496</v>
      </c>
      <c r="D127" s="21">
        <f t="shared" si="23"/>
        <v>166066</v>
      </c>
      <c r="E127" s="21">
        <f t="shared" si="24"/>
        <v>162.173828125</v>
      </c>
    </row>
    <row r="128">
      <c r="A128" s="21">
        <f>33003</f>
        <v>33003</v>
      </c>
      <c r="B128" s="21">
        <f t="shared" ref="B128:B136" si="25">0</f>
        <v>0</v>
      </c>
      <c r="C128" s="21">
        <f>31746</f>
        <v>31746</v>
      </c>
      <c r="D128" s="21">
        <f t="shared" si="23"/>
        <v>166066</v>
      </c>
      <c r="E128" s="21">
        <f t="shared" si="24"/>
        <v>162.173828125</v>
      </c>
    </row>
    <row r="129">
      <c r="A129" s="21">
        <f>33257</f>
        <v>33257</v>
      </c>
      <c r="B129" s="21">
        <f t="shared" si="25"/>
        <v>0</v>
      </c>
      <c r="C129" s="21">
        <f>31968</f>
        <v>31968</v>
      </c>
      <c r="D129" s="21">
        <f t="shared" si="23"/>
        <v>166066</v>
      </c>
      <c r="E129" s="21">
        <f t="shared" si="24"/>
        <v>162.173828125</v>
      </c>
    </row>
    <row r="130">
      <c r="A130" s="21">
        <f>33465</f>
        <v>33465</v>
      </c>
      <c r="B130" s="21">
        <f t="shared" si="25"/>
        <v>0</v>
      </c>
      <c r="C130" s="21">
        <f>32213</f>
        <v>32213</v>
      </c>
      <c r="D130" s="21">
        <f t="shared" si="23"/>
        <v>166066</v>
      </c>
      <c r="E130" s="21">
        <f t="shared" si="24"/>
        <v>162.173828125</v>
      </c>
    </row>
    <row r="131">
      <c r="A131" s="21">
        <f>33708</f>
        <v>33708</v>
      </c>
      <c r="B131" s="21">
        <f t="shared" si="25"/>
        <v>0</v>
      </c>
      <c r="C131" s="21">
        <f>32433</f>
        <v>32433</v>
      </c>
      <c r="D131" s="21">
        <f t="shared" si="23"/>
        <v>166066</v>
      </c>
      <c r="E131" s="21">
        <f t="shared" si="24"/>
        <v>162.173828125</v>
      </c>
    </row>
    <row r="132">
      <c r="A132" s="21">
        <f>33942</f>
        <v>33942</v>
      </c>
      <c r="B132" s="21">
        <f t="shared" si="25"/>
        <v>0</v>
      </c>
      <c r="C132" s="21">
        <f>32700</f>
        <v>32700</v>
      </c>
      <c r="D132" s="21">
        <f t="shared" si="23"/>
        <v>166066</v>
      </c>
      <c r="E132" s="21">
        <f t="shared" si="24"/>
        <v>162.173828125</v>
      </c>
    </row>
    <row r="133">
      <c r="A133" s="21">
        <f>34179</f>
        <v>34179</v>
      </c>
      <c r="B133" s="21">
        <f t="shared" si="25"/>
        <v>0</v>
      </c>
      <c r="C133" s="21">
        <f>32943</f>
        <v>32943</v>
      </c>
      <c r="D133" s="21">
        <f>166260</f>
        <v>166260</v>
      </c>
      <c r="E133" s="21">
        <f>162.36328125</f>
        <v>162.36328125</v>
      </c>
    </row>
    <row r="134">
      <c r="A134" s="21">
        <f>34413</f>
        <v>34413</v>
      </c>
      <c r="B134" s="21">
        <f t="shared" si="25"/>
        <v>0</v>
      </c>
      <c r="C134" s="21">
        <f>33173</f>
        <v>33173</v>
      </c>
      <c r="D134" s="21">
        <f>166260</f>
        <v>166260</v>
      </c>
      <c r="E134" s="21">
        <f>162.36328125</f>
        <v>162.36328125</v>
      </c>
    </row>
    <row r="135">
      <c r="A135" s="21">
        <f>34675</f>
        <v>34675</v>
      </c>
      <c r="B135" s="21">
        <f t="shared" si="25"/>
        <v>0</v>
      </c>
      <c r="C135" s="21">
        <f>33399</f>
        <v>33399</v>
      </c>
      <c r="D135" s="21">
        <f>166260</f>
        <v>166260</v>
      </c>
      <c r="E135" s="21">
        <f>162.36328125</f>
        <v>162.36328125</v>
      </c>
    </row>
    <row r="136">
      <c r="A136" s="21">
        <f>34885</f>
        <v>34885</v>
      </c>
      <c r="B136" s="21">
        <f t="shared" si="25"/>
        <v>0</v>
      </c>
      <c r="C136" s="21">
        <f>33667</f>
        <v>33667</v>
      </c>
      <c r="D136" s="21">
        <f>166268</f>
        <v>166268</v>
      </c>
      <c r="E136" s="21">
        <f>162.37109375</f>
        <v>162.37109375</v>
      </c>
    </row>
    <row r="137">
      <c r="C137" s="21">
        <f>33895</f>
        <v>33895</v>
      </c>
      <c r="D137" s="21">
        <f>166268</f>
        <v>166268</v>
      </c>
      <c r="E137" s="21">
        <f>162.37109375</f>
        <v>162.37109375</v>
      </c>
    </row>
    <row r="138">
      <c r="C138" s="21">
        <f>34142</f>
        <v>34142</v>
      </c>
      <c r="D138" s="21">
        <f>166268</f>
        <v>166268</v>
      </c>
      <c r="E138" s="21">
        <f>162.37109375</f>
        <v>162.37109375</v>
      </c>
    </row>
    <row r="139">
      <c r="C139" s="21">
        <f>34370</f>
        <v>34370</v>
      </c>
      <c r="D139" s="21">
        <f>166268</f>
        <v>166268</v>
      </c>
      <c r="E139" s="21">
        <f>162.37109375</f>
        <v>162.37109375</v>
      </c>
    </row>
    <row r="140">
      <c r="C140" s="21">
        <f>34621</f>
        <v>34621</v>
      </c>
      <c r="D140" s="21">
        <f>166268</f>
        <v>166268</v>
      </c>
      <c r="E140" s="21">
        <f>162.37109375</f>
        <v>162.37109375</v>
      </c>
    </row>
    <row r="141">
      <c r="C141" s="21">
        <f>34814</f>
        <v>34814</v>
      </c>
      <c r="D141" s="21">
        <f>166268</f>
        <v>166268</v>
      </c>
      <c r="E141" s="21">
        <f>162.37109375</f>
        <v>162.37109375</v>
      </c>
    </row>
    <row r="142">
      <c r="C142" s="21">
        <f>34997</f>
        <v>34997</v>
      </c>
      <c r="D142" s="21">
        <f>166268</f>
        <v>166268</v>
      </c>
      <c r="E142" s="21">
        <f>162.37109375</f>
        <v>162.37109375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2016-01-08T15:46:44Z</dcterms:created>
  <dcterms:modified xsi:type="dcterms:W3CDTF">2015-10-22T14:31:58Z</dcterms:modified>
  <cp:lastPrinted>2016-01-08T15:46:44Z</cp:lastPrinted>
</cp:coreProperties>
</file>