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<sst xmlns="http://schemas.openxmlformats.org/spreadsheetml/2006/main" count="8" uniqueCount="8">
  <si>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</si>
  <si>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</si>
  <si>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</si>
  <si>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</si>
  <si>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(139x)</t>
  </si>
  <si>
    <t>AVERAGE TIME BETWEEN MEM TIMESTAMPS (ms) (142x)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</si>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</sst>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Sheet1!$A$2:$A$140</c:f>
              <c:numCache/>
            </c:numRef>
          </c:cat>
          <c:val>
            <c:numRef>
              <c:f>Sheet1!$B$2:$B$140</c:f>
              <c:numCache/>
            </c:numRef>
          </c:val>
          <c:smooth val="0"/>
        </c:ser>
        <c:marker val="1"/>
        <c:axId val="2129442232"/>
        <c:axId val="308433917"/>
      </c:lineChart>
      <c:catAx>
        <c:axId val="212944223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308433917"/>
        <c:crosses val="autoZero"/>
        <c:auto val="1"/>
        <c:lblOffset val="100"/>
        <c:tickLblSkip val="1"/>
        <c:tickMarkSkip val="1"/>
        <c:noMultiLvlLbl val="0"/>
      </c:catAx>
      <c:valAx>
        <c:axId val="308433917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12944223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Sheet1!$C$2:$C$143</c:f>
              <c:numCache/>
            </c:numRef>
          </c:cat>
          <c:val>
            <c:numRef>
              <c:f>Sheet1!$E$2:$E$143</c:f>
              <c:numCache/>
            </c:numRef>
          </c:val>
          <c:smooth val="0"/>
        </c:ser>
        <c:marker val="1"/>
        <c:axId val="1473981203"/>
        <c:axId val="1197251633"/>
      </c:lineChart>
      <c:catAx>
        <c:axId val="147398120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197251633"/>
        <c:crosses val="autoZero"/>
        <c:auto val="1"/>
        <c:lblOffset val="100"/>
        <c:tickLblSkip val="1"/>
        <c:tickMarkSkip val="1"/>
        <c:noMultiLvlLbl val="0"/>
      </c:catAx>
      <c:valAx>
        <c:axId val="119725163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47398120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44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1432</f>
        <v>1432</v>
      </c>
      <c r="B2" s="21">
        <f>17</f>
        <v>17</v>
      </c>
      <c r="C2" s="21">
        <f>1548</f>
        <v>1548</v>
      </c>
      <c r="D2" s="21">
        <f>11276</f>
        <v>11276</v>
      </c>
      <c r="E2" s="21">
        <f>11.01171875</f>
        <v>11.01171875</v>
      </c>
      <c r="G2" s="21">
        <f>244</f>
        <v>244</v>
      </c>
    </row>
    <row r="3">
      <c r="A3" s="21">
        <f>1752</f>
        <v>1752</v>
      </c>
      <c r="B3" s="21">
        <f>29</f>
        <v>29</v>
      </c>
      <c r="C3" s="21">
        <f>1887</f>
        <v>1887</v>
      </c>
      <c r="D3" s="21">
        <f>89988</f>
        <v>89988</v>
      </c>
      <c r="E3" s="21">
        <f>87.87890625</f>
        <v>87.87890625</v>
      </c>
    </row>
    <row r="4">
      <c r="A4" s="21">
        <f>2040</f>
        <v>2040</v>
      </c>
      <c r="B4" s="21">
        <f>34</f>
        <v>34</v>
      </c>
      <c r="C4" s="21">
        <f>2151</f>
        <v>2151</v>
      </c>
      <c r="D4" s="21">
        <f>100567</f>
        <v>100567</v>
      </c>
      <c r="E4" s="21">
        <f>98.2099609375</f>
        <v>98.2099609375</v>
      </c>
      <c r="G4" s="21" t="s">
        <v>5</v>
      </c>
    </row>
    <row r="5">
      <c r="A5" s="21">
        <f>2327</f>
        <v>2327</v>
      </c>
      <c r="B5" s="21">
        <f>27</f>
        <v>27</v>
      </c>
      <c r="C5" s="21">
        <f>2349</f>
        <v>2349</v>
      </c>
      <c r="D5" s="21">
        <f>108172</f>
        <v>108172</v>
      </c>
      <c r="E5" s="21">
        <f>105.63671875</f>
        <v>105.63671875</v>
      </c>
      <c r="G5" s="21">
        <f>238</f>
        <v>238</v>
      </c>
    </row>
    <row r="6">
      <c r="A6" s="21">
        <f>2598</f>
        <v>2598</v>
      </c>
      <c r="B6" s="21">
        <f>30</f>
        <v>30</v>
      </c>
      <c r="C6" s="21">
        <f>2592</f>
        <v>2592</v>
      </c>
      <c r="D6" s="21">
        <f>108348</f>
        <v>108348</v>
      </c>
      <c r="E6" s="21">
        <f>105.80859375</f>
        <v>105.80859375</v>
      </c>
    </row>
    <row r="7">
      <c r="A7" s="21">
        <f>2825</f>
        <v>2825</v>
      </c>
      <c r="B7" s="21">
        <f>25</f>
        <v>25</v>
      </c>
      <c r="C7" s="21">
        <f>2804</f>
        <v>2804</v>
      </c>
      <c r="D7" s="21">
        <f>111547</f>
        <v>111547</v>
      </c>
      <c r="E7" s="21">
        <f>108.9326171875</f>
        <v>108.9326171875</v>
      </c>
    </row>
    <row r="8">
      <c r="A8" s="21">
        <f>3074</f>
        <v>3074</v>
      </c>
      <c r="B8" s="21">
        <f>35</f>
        <v>35</v>
      </c>
      <c r="C8" s="21">
        <f>2999</f>
        <v>2999</v>
      </c>
      <c r="D8" s="21">
        <f>112793</f>
        <v>112793</v>
      </c>
      <c r="E8" s="21">
        <f>110.1494140625</f>
        <v>110.1494140625</v>
      </c>
    </row>
    <row r="9">
      <c r="A9" s="21">
        <f>3352</f>
        <v>3352</v>
      </c>
      <c r="B9" s="21">
        <f>25</f>
        <v>25</v>
      </c>
      <c r="C9" s="21">
        <f>3276</f>
        <v>3276</v>
      </c>
      <c r="D9" s="21">
        <f>127145</f>
        <v>127145</v>
      </c>
      <c r="E9" s="21">
        <f>124.1650390625</f>
        <v>124.1650390625</v>
      </c>
    </row>
    <row r="10">
      <c r="A10" s="21">
        <f>3592</f>
        <v>3592</v>
      </c>
      <c r="B10" s="21">
        <f>0</f>
        <v>0</v>
      </c>
      <c r="C10" s="21">
        <f>3506</f>
        <v>3506</v>
      </c>
      <c r="D10" s="21">
        <f>149570</f>
        <v>149570</v>
      </c>
      <c r="E10" s="21">
        <f>146.064453125</f>
        <v>146.064453125</v>
      </c>
    </row>
    <row r="11">
      <c r="A11" s="21">
        <f>3827</f>
        <v>3827</v>
      </c>
      <c r="B11" s="21">
        <f>0</f>
        <v>0</v>
      </c>
      <c r="C11" s="21">
        <f>3732</f>
        <v>3732</v>
      </c>
      <c r="D11" s="21">
        <f>149570</f>
        <v>149570</v>
      </c>
      <c r="E11" s="21">
        <f>146.064453125</f>
        <v>146.064453125</v>
      </c>
    </row>
    <row r="12">
      <c r="A12" s="21">
        <f>4048</f>
        <v>4048</v>
      </c>
      <c r="B12" s="21">
        <f>0</f>
        <v>0</v>
      </c>
      <c r="C12" s="21">
        <f>3977</f>
        <v>3977</v>
      </c>
      <c r="D12" s="21">
        <f>149570</f>
        <v>149570</v>
      </c>
      <c r="E12" s="21">
        <f>146.064453125</f>
        <v>146.064453125</v>
      </c>
      <c r="H12" s="21" t="s">
        <v>6</v>
      </c>
      <c r="I12" s="21" t="s">
        <v>7</v>
      </c>
      <c r="J12" s="21" t="s">
        <v>8</v>
      </c>
    </row>
    <row r="13">
      <c r="A13" s="21">
        <f>4279</f>
        <v>4279</v>
      </c>
      <c r="B13" s="21">
        <f>0</f>
        <v>0</v>
      </c>
      <c r="C13" s="21">
        <f>4200</f>
        <v>4200</v>
      </c>
      <c r="D13" s="21">
        <f>149570</f>
        <v>149570</v>
      </c>
      <c r="E13" s="21">
        <f>146.064453125</f>
        <v>146.064453125</v>
      </c>
      <c r="H13" s="21">
        <f>AVERAGE(E10:E19)</f>
        <v>146.078125</v>
      </c>
      <c r="I13" s="21">
        <f>MAX(E2:E143)</f>
        <v>162.2626953125</v>
      </c>
      <c r="J13" s="21">
        <v>162</v>
      </c>
    </row>
    <row r="14">
      <c r="A14" s="21">
        <f>4556</f>
        <v>4556</v>
      </c>
      <c r="B14" s="21">
        <f>3</f>
        <v>3</v>
      </c>
      <c r="C14" s="21">
        <f>4502</f>
        <v>4502</v>
      </c>
      <c r="D14" s="21">
        <f>149570</f>
        <v>149570</v>
      </c>
      <c r="E14" s="21">
        <f>146.064453125</f>
        <v>146.064453125</v>
      </c>
    </row>
    <row r="15">
      <c r="A15" s="21">
        <f>4844</f>
        <v>4844</v>
      </c>
      <c r="B15" s="21">
        <f>0</f>
        <v>0</v>
      </c>
      <c r="C15" s="21">
        <f>4820</f>
        <v>4820</v>
      </c>
      <c r="D15" s="21">
        <f>149574</f>
        <v>149574</v>
      </c>
      <c r="E15" s="21">
        <f>146.068359375</f>
        <v>146.068359375</v>
      </c>
    </row>
    <row r="16">
      <c r="A16" s="21">
        <f>5168</f>
        <v>5168</v>
      </c>
      <c r="B16" s="21">
        <f>0</f>
        <v>0</v>
      </c>
      <c r="C16" s="21">
        <f>5081</f>
        <v>5081</v>
      </c>
      <c r="D16" s="21">
        <f>149574</f>
        <v>149574</v>
      </c>
      <c r="E16" s="21">
        <f>146.068359375</f>
        <v>146.068359375</v>
      </c>
    </row>
    <row r="17">
      <c r="A17" s="21">
        <f>5460</f>
        <v>5460</v>
      </c>
      <c r="B17" s="21">
        <f>0</f>
        <v>0</v>
      </c>
      <c r="C17" s="21">
        <f>5375</f>
        <v>5375</v>
      </c>
      <c r="D17" s="21">
        <f>149574</f>
        <v>149574</v>
      </c>
      <c r="E17" s="21">
        <f>146.068359375</f>
        <v>146.068359375</v>
      </c>
    </row>
    <row r="18">
      <c r="A18" s="21">
        <f>5740</f>
        <v>5740</v>
      </c>
      <c r="B18" s="21">
        <f>0</f>
        <v>0</v>
      </c>
      <c r="C18" s="21">
        <f>5675</f>
        <v>5675</v>
      </c>
      <c r="D18" s="21">
        <f>149574</f>
        <v>149574</v>
      </c>
      <c r="E18" s="21">
        <f>146.068359375</f>
        <v>146.068359375</v>
      </c>
    </row>
    <row r="19">
      <c r="A19" s="21">
        <f>5993</f>
        <v>5993</v>
      </c>
      <c r="B19" s="21">
        <f>0</f>
        <v>0</v>
      </c>
      <c r="C19" s="21">
        <f>5954</f>
        <v>5954</v>
      </c>
      <c r="D19" s="21">
        <f>149694</f>
        <v>149694</v>
      </c>
      <c r="E19" s="21">
        <f>146.185546875</f>
        <v>146.185546875</v>
      </c>
    </row>
    <row r="20">
      <c r="A20" s="21">
        <f>6250</f>
        <v>6250</v>
      </c>
      <c r="B20" s="21">
        <f>7</f>
        <v>7</v>
      </c>
      <c r="C20" s="21">
        <f>6236</f>
        <v>6236</v>
      </c>
      <c r="D20" s="21">
        <f>152503</f>
        <v>152503</v>
      </c>
      <c r="E20" s="21">
        <f>148.9287109375</f>
        <v>148.9287109375</v>
      </c>
    </row>
    <row r="21">
      <c r="A21" s="21">
        <f>6483</f>
        <v>6483</v>
      </c>
      <c r="B21" s="21">
        <f>22</f>
        <v>22</v>
      </c>
      <c r="C21" s="21">
        <f>6461</f>
        <v>6461</v>
      </c>
      <c r="D21" s="21">
        <f>151109</f>
        <v>151109</v>
      </c>
      <c r="E21" s="21">
        <f>147.5673828125</f>
        <v>147.5673828125</v>
      </c>
    </row>
    <row r="22">
      <c r="A22" s="21">
        <f>6722</f>
        <v>6722</v>
      </c>
      <c r="B22" s="21">
        <f>48</f>
        <v>48</v>
      </c>
      <c r="C22" s="21">
        <f>6667</f>
        <v>6667</v>
      </c>
      <c r="D22" s="21">
        <f>152521</f>
        <v>152521</v>
      </c>
      <c r="E22" s="21">
        <f>148.9462890625</f>
        <v>148.9462890625</v>
      </c>
    </row>
    <row r="23">
      <c r="A23" s="21">
        <f>6944</f>
        <v>6944</v>
      </c>
      <c r="B23" s="21">
        <f t="shared" ref="B23:B54" si="0">0</f>
        <v>0</v>
      </c>
      <c r="C23" s="21">
        <f>6863</f>
        <v>6863</v>
      </c>
      <c r="D23" s="21">
        <f>161471</f>
        <v>161471</v>
      </c>
      <c r="E23" s="21">
        <f>157.6865234375</f>
        <v>157.6865234375</v>
      </c>
    </row>
    <row r="24">
      <c r="A24" s="21">
        <f>7187</f>
        <v>7187</v>
      </c>
      <c r="B24" s="21">
        <f t="shared" si="0"/>
        <v>0</v>
      </c>
      <c r="C24" s="21">
        <f>7121</f>
        <v>7121</v>
      </c>
      <c r="D24" s="21">
        <f>161471</f>
        <v>161471</v>
      </c>
      <c r="E24" s="21">
        <f>157.6865234375</f>
        <v>157.6865234375</v>
      </c>
    </row>
    <row r="25">
      <c r="A25" s="21">
        <f>7432</f>
        <v>7432</v>
      </c>
      <c r="B25" s="21">
        <f t="shared" si="0"/>
        <v>0</v>
      </c>
      <c r="C25" s="21">
        <f>7373</f>
        <v>7373</v>
      </c>
      <c r="D25" s="21">
        <f>161475</f>
        <v>161475</v>
      </c>
      <c r="E25" s="21">
        <f>157.6904296875</f>
        <v>157.6904296875</v>
      </c>
    </row>
    <row r="26">
      <c r="A26" s="21">
        <f>7669</f>
        <v>7669</v>
      </c>
      <c r="B26" s="21">
        <f t="shared" si="0"/>
        <v>0</v>
      </c>
      <c r="C26" s="21">
        <f>7617</f>
        <v>7617</v>
      </c>
      <c r="D26" s="21">
        <f>161507</f>
        <v>161507</v>
      </c>
      <c r="E26" s="21">
        <f>157.7216796875</f>
        <v>157.7216796875</v>
      </c>
    </row>
    <row r="27">
      <c r="A27" s="21">
        <f>7904</f>
        <v>7904</v>
      </c>
      <c r="B27" s="21">
        <f t="shared" si="0"/>
        <v>0</v>
      </c>
      <c r="C27" s="21">
        <f>7844</f>
        <v>7844</v>
      </c>
      <c r="D27" s="21">
        <f>161507</f>
        <v>161507</v>
      </c>
      <c r="E27" s="21">
        <f>157.7216796875</f>
        <v>157.7216796875</v>
      </c>
    </row>
    <row r="28">
      <c r="A28" s="21">
        <f>8177</f>
        <v>8177</v>
      </c>
      <c r="B28" s="21">
        <f t="shared" si="0"/>
        <v>0</v>
      </c>
      <c r="C28" s="21">
        <f>8117</f>
        <v>8117</v>
      </c>
      <c r="D28" s="21">
        <f>161507</f>
        <v>161507</v>
      </c>
      <c r="E28" s="21">
        <f>157.7216796875</f>
        <v>157.7216796875</v>
      </c>
    </row>
    <row r="29">
      <c r="A29" s="21">
        <f>8424</f>
        <v>8424</v>
      </c>
      <c r="B29" s="21">
        <f t="shared" si="0"/>
        <v>0</v>
      </c>
      <c r="C29" s="21">
        <f>8360</f>
        <v>8360</v>
      </c>
      <c r="D29" s="21">
        <f>161507</f>
        <v>161507</v>
      </c>
      <c r="E29" s="21">
        <f>157.7216796875</f>
        <v>157.7216796875</v>
      </c>
    </row>
    <row r="30">
      <c r="A30" s="21">
        <f>8655</f>
        <v>8655</v>
      </c>
      <c r="B30" s="21">
        <f t="shared" si="0"/>
        <v>0</v>
      </c>
      <c r="C30" s="21">
        <f>8607</f>
        <v>8607</v>
      </c>
      <c r="D30" s="21">
        <f>161507</f>
        <v>161507</v>
      </c>
      <c r="E30" s="21">
        <f>157.7216796875</f>
        <v>157.7216796875</v>
      </c>
    </row>
    <row r="31">
      <c r="A31" s="21">
        <f>8900</f>
        <v>8900</v>
      </c>
      <c r="B31" s="21">
        <f t="shared" si="0"/>
        <v>0</v>
      </c>
      <c r="C31" s="21">
        <f>8833</f>
        <v>8833</v>
      </c>
      <c r="D31" s="21">
        <f>161507</f>
        <v>161507</v>
      </c>
      <c r="E31" s="21">
        <f>157.7216796875</f>
        <v>157.7216796875</v>
      </c>
    </row>
    <row r="32">
      <c r="A32" s="21">
        <f>9129</f>
        <v>9129</v>
      </c>
      <c r="B32" s="21">
        <f t="shared" si="0"/>
        <v>0</v>
      </c>
      <c r="C32" s="21">
        <f>9079</f>
        <v>9079</v>
      </c>
      <c r="D32" s="21">
        <f>161511</f>
        <v>161511</v>
      </c>
      <c r="E32" s="21">
        <f>157.7255859375</f>
        <v>157.7255859375</v>
      </c>
    </row>
    <row r="33">
      <c r="A33" s="21">
        <f>9372</f>
        <v>9372</v>
      </c>
      <c r="B33" s="21">
        <f t="shared" si="0"/>
        <v>0</v>
      </c>
      <c r="C33" s="21">
        <f>9312</f>
        <v>9312</v>
      </c>
      <c r="D33" s="21">
        <f>161919</f>
        <v>161919</v>
      </c>
      <c r="E33" s="21">
        <f>158.1240234375</f>
        <v>158.1240234375</v>
      </c>
    </row>
    <row r="34">
      <c r="A34" s="21">
        <f>9608</f>
        <v>9608</v>
      </c>
      <c r="B34" s="21">
        <f t="shared" si="0"/>
        <v>0</v>
      </c>
      <c r="C34" s="21">
        <f>9532</f>
        <v>9532</v>
      </c>
      <c r="D34" s="21">
        <f t="shared" ref="D34:D45" si="1">162169</f>
        <v>162169</v>
      </c>
      <c r="E34" s="21">
        <f t="shared" ref="E34:E45" si="2">158.3681640625</f>
        <v>158.3681640625</v>
      </c>
    </row>
    <row r="35">
      <c r="A35" s="21">
        <f>9823</f>
        <v>9823</v>
      </c>
      <c r="B35" s="21">
        <f t="shared" si="0"/>
        <v>0</v>
      </c>
      <c r="C35" s="21">
        <f>9759</f>
        <v>9759</v>
      </c>
      <c r="D35" s="21">
        <f t="shared" si="1"/>
        <v>162169</v>
      </c>
      <c r="E35" s="21">
        <f t="shared" si="2"/>
        <v>158.3681640625</v>
      </c>
    </row>
    <row r="36">
      <c r="A36" s="21">
        <f>10068</f>
        <v>10068</v>
      </c>
      <c r="B36" s="21">
        <f t="shared" si="0"/>
        <v>0</v>
      </c>
      <c r="C36" s="21">
        <f>10007</f>
        <v>10007</v>
      </c>
      <c r="D36" s="21">
        <f t="shared" si="1"/>
        <v>162169</v>
      </c>
      <c r="E36" s="21">
        <f t="shared" si="2"/>
        <v>158.3681640625</v>
      </c>
    </row>
    <row r="37">
      <c r="A37" s="21">
        <f>10324</f>
        <v>10324</v>
      </c>
      <c r="B37" s="21">
        <f t="shared" si="0"/>
        <v>0</v>
      </c>
      <c r="C37" s="21">
        <f>10243</f>
        <v>10243</v>
      </c>
      <c r="D37" s="21">
        <f t="shared" si="1"/>
        <v>162169</v>
      </c>
      <c r="E37" s="21">
        <f t="shared" si="2"/>
        <v>158.3681640625</v>
      </c>
    </row>
    <row r="38">
      <c r="A38" s="21">
        <f>10554</f>
        <v>10554</v>
      </c>
      <c r="B38" s="21">
        <f t="shared" si="0"/>
        <v>0</v>
      </c>
      <c r="C38" s="21">
        <f>10497</f>
        <v>10497</v>
      </c>
      <c r="D38" s="21">
        <f t="shared" si="1"/>
        <v>162169</v>
      </c>
      <c r="E38" s="21">
        <f t="shared" si="2"/>
        <v>158.3681640625</v>
      </c>
    </row>
    <row r="39">
      <c r="A39" s="21">
        <f>10787</f>
        <v>10787</v>
      </c>
      <c r="B39" s="21">
        <f t="shared" si="0"/>
        <v>0</v>
      </c>
      <c r="C39" s="21">
        <f>10726</f>
        <v>10726</v>
      </c>
      <c r="D39" s="21">
        <f t="shared" si="1"/>
        <v>162169</v>
      </c>
      <c r="E39" s="21">
        <f t="shared" si="2"/>
        <v>158.3681640625</v>
      </c>
    </row>
    <row r="40">
      <c r="A40" s="21">
        <f>11039</f>
        <v>11039</v>
      </c>
      <c r="B40" s="21">
        <f t="shared" si="0"/>
        <v>0</v>
      </c>
      <c r="C40" s="21">
        <f>10989</f>
        <v>10989</v>
      </c>
      <c r="D40" s="21">
        <f t="shared" si="1"/>
        <v>162169</v>
      </c>
      <c r="E40" s="21">
        <f t="shared" si="2"/>
        <v>158.3681640625</v>
      </c>
    </row>
    <row r="41">
      <c r="A41" s="21">
        <f>11272</f>
        <v>11272</v>
      </c>
      <c r="B41" s="21">
        <f t="shared" si="0"/>
        <v>0</v>
      </c>
      <c r="C41" s="21">
        <f>11220</f>
        <v>11220</v>
      </c>
      <c r="D41" s="21">
        <f t="shared" si="1"/>
        <v>162169</v>
      </c>
      <c r="E41" s="21">
        <f t="shared" si="2"/>
        <v>158.3681640625</v>
      </c>
    </row>
    <row r="42">
      <c r="A42" s="21">
        <f>11500</f>
        <v>11500</v>
      </c>
      <c r="B42" s="21">
        <f t="shared" si="0"/>
        <v>0</v>
      </c>
      <c r="C42" s="21">
        <f>11471</f>
        <v>11471</v>
      </c>
      <c r="D42" s="21">
        <f t="shared" si="1"/>
        <v>162169</v>
      </c>
      <c r="E42" s="21">
        <f t="shared" si="2"/>
        <v>158.3681640625</v>
      </c>
    </row>
    <row r="43">
      <c r="A43" s="21">
        <f>11772</f>
        <v>11772</v>
      </c>
      <c r="B43" s="21">
        <f t="shared" si="0"/>
        <v>0</v>
      </c>
      <c r="C43" s="21">
        <f>11703</f>
        <v>11703</v>
      </c>
      <c r="D43" s="21">
        <f t="shared" si="1"/>
        <v>162169</v>
      </c>
      <c r="E43" s="21">
        <f t="shared" si="2"/>
        <v>158.3681640625</v>
      </c>
    </row>
    <row r="44">
      <c r="A44" s="21">
        <f>12036</f>
        <v>12036</v>
      </c>
      <c r="B44" s="21">
        <f t="shared" si="0"/>
        <v>0</v>
      </c>
      <c r="C44" s="21">
        <f>11941</f>
        <v>11941</v>
      </c>
      <c r="D44" s="21">
        <f t="shared" si="1"/>
        <v>162169</v>
      </c>
      <c r="E44" s="21">
        <f t="shared" si="2"/>
        <v>158.3681640625</v>
      </c>
    </row>
    <row r="45">
      <c r="A45" s="21">
        <f>12347</f>
        <v>12347</v>
      </c>
      <c r="B45" s="21">
        <f t="shared" si="0"/>
        <v>0</v>
      </c>
      <c r="C45" s="21">
        <f>12163</f>
        <v>12163</v>
      </c>
      <c r="D45" s="21">
        <f t="shared" si="1"/>
        <v>162169</v>
      </c>
      <c r="E45" s="21">
        <f t="shared" si="2"/>
        <v>158.3681640625</v>
      </c>
    </row>
    <row r="46">
      <c r="A46" s="21">
        <f>12614</f>
        <v>12614</v>
      </c>
      <c r="B46" s="21">
        <f t="shared" si="0"/>
        <v>0</v>
      </c>
      <c r="C46" s="21">
        <f>12426</f>
        <v>12426</v>
      </c>
      <c r="D46" s="21">
        <f>162181</f>
        <v>162181</v>
      </c>
      <c r="E46" s="21">
        <f>158.3798828125</f>
        <v>158.3798828125</v>
      </c>
    </row>
    <row r="47">
      <c r="A47" s="21">
        <f>12871</f>
        <v>12871</v>
      </c>
      <c r="B47" s="21">
        <f t="shared" si="0"/>
        <v>0</v>
      </c>
      <c r="C47" s="21">
        <f>12651</f>
        <v>12651</v>
      </c>
      <c r="D47" s="21">
        <f>160773</f>
        <v>160773</v>
      </c>
      <c r="E47" s="21">
        <f>157.0048828125</f>
        <v>157.0048828125</v>
      </c>
    </row>
    <row r="48">
      <c r="A48" s="21">
        <f>13139</f>
        <v>13139</v>
      </c>
      <c r="B48" s="21">
        <f t="shared" si="0"/>
        <v>0</v>
      </c>
      <c r="C48" s="21">
        <f>12872</f>
        <v>12872</v>
      </c>
      <c r="D48" s="21">
        <f>160773</f>
        <v>160773</v>
      </c>
      <c r="E48" s="21">
        <f>157.0048828125</f>
        <v>157.0048828125</v>
      </c>
    </row>
    <row r="49">
      <c r="A49" s="21">
        <f>13374</f>
        <v>13374</v>
      </c>
      <c r="B49" s="21">
        <f t="shared" si="0"/>
        <v>0</v>
      </c>
      <c r="C49" s="21">
        <f>13093</f>
        <v>13093</v>
      </c>
      <c r="D49" s="21">
        <f>160773</f>
        <v>160773</v>
      </c>
      <c r="E49" s="21">
        <f>157.0048828125</f>
        <v>157.0048828125</v>
      </c>
    </row>
    <row r="50">
      <c r="A50" s="21">
        <f>13617</f>
        <v>13617</v>
      </c>
      <c r="B50" s="21">
        <f t="shared" si="0"/>
        <v>0</v>
      </c>
      <c r="C50" s="21">
        <f>13311</f>
        <v>13311</v>
      </c>
      <c r="D50" s="21">
        <f>160773</f>
        <v>160773</v>
      </c>
      <c r="E50" s="21">
        <f>157.0048828125</f>
        <v>157.0048828125</v>
      </c>
    </row>
    <row r="51">
      <c r="A51" s="21">
        <f>13869</f>
        <v>13869</v>
      </c>
      <c r="B51" s="21">
        <f t="shared" si="0"/>
        <v>0</v>
      </c>
      <c r="C51" s="21">
        <f>13566</f>
        <v>13566</v>
      </c>
      <c r="D51" s="21">
        <f>160773</f>
        <v>160773</v>
      </c>
      <c r="E51" s="21">
        <f>157.0048828125</f>
        <v>157.0048828125</v>
      </c>
    </row>
    <row r="52">
      <c r="A52" s="21">
        <f>14105</f>
        <v>14105</v>
      </c>
      <c r="B52" s="21">
        <f t="shared" si="0"/>
        <v>0</v>
      </c>
      <c r="C52" s="21">
        <f>13817</f>
        <v>13817</v>
      </c>
      <c r="D52" s="21">
        <f>160781</f>
        <v>160781</v>
      </c>
      <c r="E52" s="21">
        <f>157.0126953125</f>
        <v>157.0126953125</v>
      </c>
    </row>
    <row r="53">
      <c r="A53" s="21">
        <f>14346</f>
        <v>14346</v>
      </c>
      <c r="B53" s="21">
        <f t="shared" si="0"/>
        <v>0</v>
      </c>
      <c r="C53" s="21">
        <f>14046</f>
        <v>14046</v>
      </c>
      <c r="D53" s="21">
        <f>160781</f>
        <v>160781</v>
      </c>
      <c r="E53" s="21">
        <f>157.0126953125</f>
        <v>157.0126953125</v>
      </c>
    </row>
    <row r="54">
      <c r="A54" s="21">
        <f>14598</f>
        <v>14598</v>
      </c>
      <c r="B54" s="21">
        <f t="shared" si="0"/>
        <v>0</v>
      </c>
      <c r="C54" s="21">
        <f>14305</f>
        <v>14305</v>
      </c>
      <c r="D54" s="21">
        <f>160781</f>
        <v>160781</v>
      </c>
      <c r="E54" s="21">
        <f>157.0126953125</f>
        <v>157.0126953125</v>
      </c>
    </row>
    <row r="55">
      <c r="A55" s="21">
        <f>14877</f>
        <v>14877</v>
      </c>
      <c r="B55" s="21">
        <f>2</f>
        <v>2</v>
      </c>
      <c r="C55" s="21">
        <f>14551</f>
        <v>14551</v>
      </c>
      <c r="D55" s="21">
        <f>160781</f>
        <v>160781</v>
      </c>
      <c r="E55" s="21">
        <f>157.0126953125</f>
        <v>157.0126953125</v>
      </c>
    </row>
    <row r="56">
      <c r="A56" s="21">
        <f>15103</f>
        <v>15103</v>
      </c>
      <c r="B56" s="21">
        <f t="shared" ref="B56:B66" si="3">0</f>
        <v>0</v>
      </c>
      <c r="C56" s="21">
        <f>14795</f>
        <v>14795</v>
      </c>
      <c r="D56" s="21">
        <f>160857</f>
        <v>160857</v>
      </c>
      <c r="E56" s="21">
        <f>157.0869140625</f>
        <v>157.0869140625</v>
      </c>
    </row>
    <row r="57">
      <c r="A57" s="21">
        <f>15347</f>
        <v>15347</v>
      </c>
      <c r="B57" s="21">
        <f t="shared" si="3"/>
        <v>0</v>
      </c>
      <c r="C57" s="21">
        <f>15057</f>
        <v>15057</v>
      </c>
      <c r="D57" s="21">
        <f t="shared" ref="D57:D68" si="4">160983</f>
        <v>160983</v>
      </c>
      <c r="E57" s="21">
        <f t="shared" ref="E57:E68" si="5">157.2099609375</f>
        <v>157.2099609375</v>
      </c>
    </row>
    <row r="58">
      <c r="A58" s="21">
        <f>15586</f>
        <v>15586</v>
      </c>
      <c r="B58" s="21">
        <f t="shared" si="3"/>
        <v>0</v>
      </c>
      <c r="C58" s="21">
        <f>15276</f>
        <v>15276</v>
      </c>
      <c r="D58" s="21">
        <f t="shared" si="4"/>
        <v>160983</v>
      </c>
      <c r="E58" s="21">
        <f t="shared" si="5"/>
        <v>157.2099609375</v>
      </c>
    </row>
    <row r="59">
      <c r="A59" s="21">
        <f>15835</f>
        <v>15835</v>
      </c>
      <c r="B59" s="21">
        <f t="shared" si="3"/>
        <v>0</v>
      </c>
      <c r="C59" s="21">
        <f>15532</f>
        <v>15532</v>
      </c>
      <c r="D59" s="21">
        <f t="shared" si="4"/>
        <v>160983</v>
      </c>
      <c r="E59" s="21">
        <f t="shared" si="5"/>
        <v>157.2099609375</v>
      </c>
    </row>
    <row r="60">
      <c r="A60" s="21">
        <f>16074</f>
        <v>16074</v>
      </c>
      <c r="B60" s="21">
        <f t="shared" si="3"/>
        <v>0</v>
      </c>
      <c r="C60" s="21">
        <f>15785</f>
        <v>15785</v>
      </c>
      <c r="D60" s="21">
        <f t="shared" si="4"/>
        <v>160983</v>
      </c>
      <c r="E60" s="21">
        <f t="shared" si="5"/>
        <v>157.2099609375</v>
      </c>
    </row>
    <row r="61">
      <c r="A61" s="21">
        <f>16307</f>
        <v>16307</v>
      </c>
      <c r="B61" s="21">
        <f t="shared" si="3"/>
        <v>0</v>
      </c>
      <c r="C61" s="21">
        <f>16017</f>
        <v>16017</v>
      </c>
      <c r="D61" s="21">
        <f t="shared" si="4"/>
        <v>160983</v>
      </c>
      <c r="E61" s="21">
        <f t="shared" si="5"/>
        <v>157.2099609375</v>
      </c>
    </row>
    <row r="62">
      <c r="A62" s="21">
        <f>16549</f>
        <v>16549</v>
      </c>
      <c r="B62" s="21">
        <f t="shared" si="3"/>
        <v>0</v>
      </c>
      <c r="C62" s="21">
        <f>16253</f>
        <v>16253</v>
      </c>
      <c r="D62" s="21">
        <f t="shared" si="4"/>
        <v>160983</v>
      </c>
      <c r="E62" s="21">
        <f t="shared" si="5"/>
        <v>157.2099609375</v>
      </c>
    </row>
    <row r="63">
      <c r="A63" s="21">
        <f>16787</f>
        <v>16787</v>
      </c>
      <c r="B63" s="21">
        <f t="shared" si="3"/>
        <v>0</v>
      </c>
      <c r="C63" s="21">
        <f>16496</f>
        <v>16496</v>
      </c>
      <c r="D63" s="21">
        <f t="shared" si="4"/>
        <v>160983</v>
      </c>
      <c r="E63" s="21">
        <f t="shared" si="5"/>
        <v>157.2099609375</v>
      </c>
    </row>
    <row r="64">
      <c r="A64" s="21">
        <f>17036</f>
        <v>17036</v>
      </c>
      <c r="B64" s="21">
        <f t="shared" si="3"/>
        <v>0</v>
      </c>
      <c r="C64" s="21">
        <f>16742</f>
        <v>16742</v>
      </c>
      <c r="D64" s="21">
        <f t="shared" si="4"/>
        <v>160983</v>
      </c>
      <c r="E64" s="21">
        <f t="shared" si="5"/>
        <v>157.2099609375</v>
      </c>
    </row>
    <row r="65">
      <c r="A65" s="21">
        <f>17271</f>
        <v>17271</v>
      </c>
      <c r="B65" s="21">
        <f t="shared" si="3"/>
        <v>0</v>
      </c>
      <c r="C65" s="21">
        <f>16993</f>
        <v>16993</v>
      </c>
      <c r="D65" s="21">
        <f t="shared" si="4"/>
        <v>160983</v>
      </c>
      <c r="E65" s="21">
        <f t="shared" si="5"/>
        <v>157.2099609375</v>
      </c>
    </row>
    <row r="66">
      <c r="A66" s="21">
        <f>17514</f>
        <v>17514</v>
      </c>
      <c r="B66" s="21">
        <f t="shared" si="3"/>
        <v>0</v>
      </c>
      <c r="C66" s="21">
        <f>17220</f>
        <v>17220</v>
      </c>
      <c r="D66" s="21">
        <f t="shared" si="4"/>
        <v>160983</v>
      </c>
      <c r="E66" s="21">
        <f t="shared" si="5"/>
        <v>157.2099609375</v>
      </c>
    </row>
    <row r="67">
      <c r="A67" s="21">
        <f>17814</f>
        <v>17814</v>
      </c>
      <c r="B67" s="21">
        <f>18</f>
        <v>18</v>
      </c>
      <c r="C67" s="21">
        <f>17462</f>
        <v>17462</v>
      </c>
      <c r="D67" s="21">
        <f t="shared" si="4"/>
        <v>160983</v>
      </c>
      <c r="E67" s="21">
        <f t="shared" si="5"/>
        <v>157.2099609375</v>
      </c>
    </row>
    <row r="68">
      <c r="A68" s="21">
        <f>18046</f>
        <v>18046</v>
      </c>
      <c r="B68" s="21">
        <f t="shared" ref="B68:B78" si="6">0</f>
        <v>0</v>
      </c>
      <c r="C68" s="21">
        <f>17726</f>
        <v>17726</v>
      </c>
      <c r="D68" s="21">
        <f t="shared" si="4"/>
        <v>160983</v>
      </c>
      <c r="E68" s="21">
        <f t="shared" si="5"/>
        <v>157.2099609375</v>
      </c>
    </row>
    <row r="69">
      <c r="A69" s="21">
        <f>18319</f>
        <v>18319</v>
      </c>
      <c r="B69" s="21">
        <f t="shared" si="6"/>
        <v>0</v>
      </c>
      <c r="C69" s="21">
        <f>17958</f>
        <v>17958</v>
      </c>
      <c r="D69" s="21">
        <f t="shared" ref="D69:D80" si="7">165947</f>
        <v>165947</v>
      </c>
      <c r="E69" s="21">
        <f t="shared" ref="E69:E80" si="8">162.0576171875</f>
        <v>162.0576171875</v>
      </c>
    </row>
    <row r="70">
      <c r="A70" s="21">
        <f>18578</f>
        <v>18578</v>
      </c>
      <c r="B70" s="21">
        <f t="shared" si="6"/>
        <v>0</v>
      </c>
      <c r="C70" s="21">
        <f>18161</f>
        <v>18161</v>
      </c>
      <c r="D70" s="21">
        <f t="shared" si="7"/>
        <v>165947</v>
      </c>
      <c r="E70" s="21">
        <f t="shared" si="8"/>
        <v>162.0576171875</v>
      </c>
    </row>
    <row r="71">
      <c r="A71" s="21">
        <f>18832</f>
        <v>18832</v>
      </c>
      <c r="B71" s="21">
        <f t="shared" si="6"/>
        <v>0</v>
      </c>
      <c r="C71" s="21">
        <f>18396</f>
        <v>18396</v>
      </c>
      <c r="D71" s="21">
        <f t="shared" si="7"/>
        <v>165947</v>
      </c>
      <c r="E71" s="21">
        <f t="shared" si="8"/>
        <v>162.0576171875</v>
      </c>
    </row>
    <row r="72">
      <c r="A72" s="21">
        <f>19071</f>
        <v>19071</v>
      </c>
      <c r="B72" s="21">
        <f t="shared" si="6"/>
        <v>0</v>
      </c>
      <c r="C72" s="21">
        <f>18594</f>
        <v>18594</v>
      </c>
      <c r="D72" s="21">
        <f t="shared" si="7"/>
        <v>165947</v>
      </c>
      <c r="E72" s="21">
        <f t="shared" si="8"/>
        <v>162.0576171875</v>
      </c>
    </row>
    <row r="73">
      <c r="A73" s="21">
        <f>19306</f>
        <v>19306</v>
      </c>
      <c r="B73" s="21">
        <f t="shared" si="6"/>
        <v>0</v>
      </c>
      <c r="C73" s="21">
        <f>18820</f>
        <v>18820</v>
      </c>
      <c r="D73" s="21">
        <f t="shared" si="7"/>
        <v>165947</v>
      </c>
      <c r="E73" s="21">
        <f t="shared" si="8"/>
        <v>162.0576171875</v>
      </c>
    </row>
    <row r="74">
      <c r="A74" s="21">
        <f>19532</f>
        <v>19532</v>
      </c>
      <c r="B74" s="21">
        <f t="shared" si="6"/>
        <v>0</v>
      </c>
      <c r="C74" s="21">
        <f>19033</f>
        <v>19033</v>
      </c>
      <c r="D74" s="21">
        <f t="shared" si="7"/>
        <v>165947</v>
      </c>
      <c r="E74" s="21">
        <f t="shared" si="8"/>
        <v>162.0576171875</v>
      </c>
    </row>
    <row r="75">
      <c r="A75" s="21">
        <f>19778</f>
        <v>19778</v>
      </c>
      <c r="B75" s="21">
        <f t="shared" si="6"/>
        <v>0</v>
      </c>
      <c r="C75" s="21">
        <f>19272</f>
        <v>19272</v>
      </c>
      <c r="D75" s="21">
        <f t="shared" si="7"/>
        <v>165947</v>
      </c>
      <c r="E75" s="21">
        <f t="shared" si="8"/>
        <v>162.0576171875</v>
      </c>
    </row>
    <row r="76">
      <c r="A76" s="21">
        <f>20041</f>
        <v>20041</v>
      </c>
      <c r="B76" s="21">
        <f t="shared" si="6"/>
        <v>0</v>
      </c>
      <c r="C76" s="21">
        <f>19486</f>
        <v>19486</v>
      </c>
      <c r="D76" s="21">
        <f t="shared" si="7"/>
        <v>165947</v>
      </c>
      <c r="E76" s="21">
        <f t="shared" si="8"/>
        <v>162.0576171875</v>
      </c>
    </row>
    <row r="77">
      <c r="A77" s="21">
        <f>20291</f>
        <v>20291</v>
      </c>
      <c r="B77" s="21">
        <f t="shared" si="6"/>
        <v>0</v>
      </c>
      <c r="C77" s="21">
        <f>19729</f>
        <v>19729</v>
      </c>
      <c r="D77" s="21">
        <f t="shared" si="7"/>
        <v>165947</v>
      </c>
      <c r="E77" s="21">
        <f t="shared" si="8"/>
        <v>162.0576171875</v>
      </c>
    </row>
    <row r="78">
      <c r="A78" s="21">
        <f>20522</f>
        <v>20522</v>
      </c>
      <c r="B78" s="21">
        <f t="shared" si="6"/>
        <v>0</v>
      </c>
      <c r="C78" s="21">
        <f>19994</f>
        <v>19994</v>
      </c>
      <c r="D78" s="21">
        <f t="shared" si="7"/>
        <v>165947</v>
      </c>
      <c r="E78" s="21">
        <f t="shared" si="8"/>
        <v>162.0576171875</v>
      </c>
    </row>
    <row r="79">
      <c r="A79" s="21">
        <f>20766</f>
        <v>20766</v>
      </c>
      <c r="B79" s="21">
        <f>25</f>
        <v>25</v>
      </c>
      <c r="C79" s="21">
        <f>20248</f>
        <v>20248</v>
      </c>
      <c r="D79" s="21">
        <f t="shared" si="7"/>
        <v>165947</v>
      </c>
      <c r="E79" s="21">
        <f t="shared" si="8"/>
        <v>162.0576171875</v>
      </c>
    </row>
    <row r="80">
      <c r="A80" s="21">
        <f>20983</f>
        <v>20983</v>
      </c>
      <c r="B80" s="21">
        <f t="shared" ref="B80:B91" si="9">0</f>
        <v>0</v>
      </c>
      <c r="C80" s="21">
        <f>20471</f>
        <v>20471</v>
      </c>
      <c r="D80" s="21">
        <f t="shared" si="7"/>
        <v>165947</v>
      </c>
      <c r="E80" s="21">
        <f t="shared" si="8"/>
        <v>162.0576171875</v>
      </c>
    </row>
    <row r="81">
      <c r="A81" s="21">
        <f>21225</f>
        <v>21225</v>
      </c>
      <c r="B81" s="21">
        <f t="shared" si="9"/>
        <v>0</v>
      </c>
      <c r="C81" s="21">
        <f>20735</f>
        <v>20735</v>
      </c>
      <c r="D81" s="21">
        <f>165963</f>
        <v>165963</v>
      </c>
      <c r="E81" s="21">
        <f>162.0732421875</f>
        <v>162.0732421875</v>
      </c>
    </row>
    <row r="82">
      <c r="A82" s="21">
        <f>21474</f>
        <v>21474</v>
      </c>
      <c r="B82" s="21">
        <f t="shared" si="9"/>
        <v>0</v>
      </c>
      <c r="C82" s="21">
        <f>20974</f>
        <v>20974</v>
      </c>
      <c r="D82" s="21">
        <f>165529</f>
        <v>165529</v>
      </c>
      <c r="E82" s="21">
        <f>161.6494140625</f>
        <v>161.6494140625</v>
      </c>
    </row>
    <row r="83">
      <c r="A83" s="21">
        <f>21720</f>
        <v>21720</v>
      </c>
      <c r="B83" s="21">
        <f t="shared" si="9"/>
        <v>0</v>
      </c>
      <c r="C83" s="21">
        <f>21197</f>
        <v>21197</v>
      </c>
      <c r="D83" s="21">
        <f>165529</f>
        <v>165529</v>
      </c>
      <c r="E83" s="21">
        <f>161.6494140625</f>
        <v>161.6494140625</v>
      </c>
    </row>
    <row r="84">
      <c r="A84" s="21">
        <f>21931</f>
        <v>21931</v>
      </c>
      <c r="B84" s="21">
        <f t="shared" si="9"/>
        <v>0</v>
      </c>
      <c r="C84" s="21">
        <f>21426</f>
        <v>21426</v>
      </c>
      <c r="D84" s="21">
        <f>165529</f>
        <v>165529</v>
      </c>
      <c r="E84" s="21">
        <f>161.6494140625</f>
        <v>161.6494140625</v>
      </c>
    </row>
    <row r="85">
      <c r="A85" s="21">
        <f>22185</f>
        <v>22185</v>
      </c>
      <c r="B85" s="21">
        <f t="shared" si="9"/>
        <v>0</v>
      </c>
      <c r="C85" s="21">
        <f>21673</f>
        <v>21673</v>
      </c>
      <c r="D85" s="21">
        <f>165529</f>
        <v>165529</v>
      </c>
      <c r="E85" s="21">
        <f>161.6494140625</f>
        <v>161.6494140625</v>
      </c>
    </row>
    <row r="86">
      <c r="A86" s="21">
        <f>22398</f>
        <v>22398</v>
      </c>
      <c r="B86" s="21">
        <f t="shared" si="9"/>
        <v>0</v>
      </c>
      <c r="C86" s="21">
        <f>21896</f>
        <v>21896</v>
      </c>
      <c r="D86" s="21">
        <f t="shared" ref="D86:D94" si="10">165533</f>
        <v>165533</v>
      </c>
      <c r="E86" s="21">
        <f t="shared" ref="E86:E94" si="11">161.6533203125</f>
        <v>161.6533203125</v>
      </c>
    </row>
    <row r="87">
      <c r="A87" s="21">
        <f>22647</f>
        <v>22647</v>
      </c>
      <c r="B87" s="21">
        <f t="shared" si="9"/>
        <v>0</v>
      </c>
      <c r="C87" s="21">
        <f>22137</f>
        <v>22137</v>
      </c>
      <c r="D87" s="21">
        <f t="shared" si="10"/>
        <v>165533</v>
      </c>
      <c r="E87" s="21">
        <f t="shared" si="11"/>
        <v>161.6533203125</v>
      </c>
    </row>
    <row r="88">
      <c r="A88" s="21">
        <f>22900</f>
        <v>22900</v>
      </c>
      <c r="B88" s="21">
        <f t="shared" si="9"/>
        <v>0</v>
      </c>
      <c r="C88" s="21">
        <f>22353</f>
        <v>22353</v>
      </c>
      <c r="D88" s="21">
        <f t="shared" si="10"/>
        <v>165533</v>
      </c>
      <c r="E88" s="21">
        <f t="shared" si="11"/>
        <v>161.6533203125</v>
      </c>
    </row>
    <row r="89">
      <c r="A89" s="21">
        <f>23145</f>
        <v>23145</v>
      </c>
      <c r="B89" s="21">
        <f t="shared" si="9"/>
        <v>0</v>
      </c>
      <c r="C89" s="21">
        <f>22604</f>
        <v>22604</v>
      </c>
      <c r="D89" s="21">
        <f t="shared" si="10"/>
        <v>165533</v>
      </c>
      <c r="E89" s="21">
        <f t="shared" si="11"/>
        <v>161.6533203125</v>
      </c>
    </row>
    <row r="90">
      <c r="A90" s="21">
        <f>23388</f>
        <v>23388</v>
      </c>
      <c r="B90" s="21">
        <f t="shared" si="9"/>
        <v>0</v>
      </c>
      <c r="C90" s="21">
        <f>22854</f>
        <v>22854</v>
      </c>
      <c r="D90" s="21">
        <f t="shared" si="10"/>
        <v>165533</v>
      </c>
      <c r="E90" s="21">
        <f t="shared" si="11"/>
        <v>161.6533203125</v>
      </c>
    </row>
    <row r="91">
      <c r="A91" s="21">
        <f>23621</f>
        <v>23621</v>
      </c>
      <c r="B91" s="21">
        <f t="shared" si="9"/>
        <v>0</v>
      </c>
      <c r="C91" s="21">
        <f>23101</f>
        <v>23101</v>
      </c>
      <c r="D91" s="21">
        <f t="shared" si="10"/>
        <v>165533</v>
      </c>
      <c r="E91" s="21">
        <f t="shared" si="11"/>
        <v>161.6533203125</v>
      </c>
    </row>
    <row r="92">
      <c r="A92" s="21">
        <f>23911</f>
        <v>23911</v>
      </c>
      <c r="B92" s="21">
        <f>2</f>
        <v>2</v>
      </c>
      <c r="C92" s="21">
        <f>23341</f>
        <v>23341</v>
      </c>
      <c r="D92" s="21">
        <f t="shared" si="10"/>
        <v>165533</v>
      </c>
      <c r="E92" s="21">
        <f t="shared" si="11"/>
        <v>161.6533203125</v>
      </c>
    </row>
    <row r="93">
      <c r="A93" s="21">
        <f>24165</f>
        <v>24165</v>
      </c>
      <c r="B93" s="21">
        <f>6</f>
        <v>6</v>
      </c>
      <c r="C93" s="21">
        <f>23580</f>
        <v>23580</v>
      </c>
      <c r="D93" s="21">
        <f t="shared" si="10"/>
        <v>165533</v>
      </c>
      <c r="E93" s="21">
        <f t="shared" si="11"/>
        <v>161.6533203125</v>
      </c>
    </row>
    <row r="94">
      <c r="A94" s="21">
        <f>24431</f>
        <v>24431</v>
      </c>
      <c r="B94" s="21">
        <f t="shared" ref="B94:B104" si="12">0</f>
        <v>0</v>
      </c>
      <c r="C94" s="21">
        <f>23807</f>
        <v>23807</v>
      </c>
      <c r="D94" s="21">
        <f t="shared" si="10"/>
        <v>165533</v>
      </c>
      <c r="E94" s="21">
        <f t="shared" si="11"/>
        <v>161.6533203125</v>
      </c>
    </row>
    <row r="95">
      <c r="A95" s="21">
        <f>24681</f>
        <v>24681</v>
      </c>
      <c r="B95" s="21">
        <f t="shared" si="12"/>
        <v>0</v>
      </c>
      <c r="C95" s="21">
        <f>24026</f>
        <v>24026</v>
      </c>
      <c r="D95" s="21">
        <f>165549</f>
        <v>165549</v>
      </c>
      <c r="E95" s="21">
        <f>161.6689453125</f>
        <v>161.6689453125</v>
      </c>
    </row>
    <row r="96">
      <c r="A96" s="21">
        <f>24934</f>
        <v>24934</v>
      </c>
      <c r="B96" s="21">
        <f t="shared" si="12"/>
        <v>0</v>
      </c>
      <c r="C96" s="21">
        <f>24272</f>
        <v>24272</v>
      </c>
      <c r="D96" s="21">
        <f t="shared" ref="D96:D107" si="13">165701</f>
        <v>165701</v>
      </c>
      <c r="E96" s="21">
        <f t="shared" ref="E96:E107" si="14">161.8173828125</f>
        <v>161.8173828125</v>
      </c>
    </row>
    <row r="97">
      <c r="A97" s="21">
        <f>25138</f>
        <v>25138</v>
      </c>
      <c r="B97" s="21">
        <f t="shared" si="12"/>
        <v>0</v>
      </c>
      <c r="C97" s="21">
        <f>24473</f>
        <v>24473</v>
      </c>
      <c r="D97" s="21">
        <f t="shared" si="13"/>
        <v>165701</v>
      </c>
      <c r="E97" s="21">
        <f t="shared" si="14"/>
        <v>161.8173828125</v>
      </c>
    </row>
    <row r="98">
      <c r="A98" s="21">
        <f>25340</f>
        <v>25340</v>
      </c>
      <c r="B98" s="21">
        <f t="shared" si="12"/>
        <v>0</v>
      </c>
      <c r="C98" s="21">
        <f>24649</f>
        <v>24649</v>
      </c>
      <c r="D98" s="21">
        <f t="shared" si="13"/>
        <v>165701</v>
      </c>
      <c r="E98" s="21">
        <f t="shared" si="14"/>
        <v>161.8173828125</v>
      </c>
    </row>
    <row r="99">
      <c r="A99" s="21">
        <f>25588</f>
        <v>25588</v>
      </c>
      <c r="B99" s="21">
        <f t="shared" si="12"/>
        <v>0</v>
      </c>
      <c r="C99" s="21">
        <f>24891</f>
        <v>24891</v>
      </c>
      <c r="D99" s="21">
        <f t="shared" si="13"/>
        <v>165701</v>
      </c>
      <c r="E99" s="21">
        <f t="shared" si="14"/>
        <v>161.8173828125</v>
      </c>
    </row>
    <row r="100">
      <c r="A100" s="21">
        <f>25861</f>
        <v>25861</v>
      </c>
      <c r="B100" s="21">
        <f t="shared" si="12"/>
        <v>0</v>
      </c>
      <c r="C100" s="21">
        <f>25113</f>
        <v>25113</v>
      </c>
      <c r="D100" s="21">
        <f t="shared" si="13"/>
        <v>165701</v>
      </c>
      <c r="E100" s="21">
        <f t="shared" si="14"/>
        <v>161.8173828125</v>
      </c>
    </row>
    <row r="101">
      <c r="A101" s="21">
        <f>26084</f>
        <v>26084</v>
      </c>
      <c r="B101" s="21">
        <f t="shared" si="12"/>
        <v>0</v>
      </c>
      <c r="C101" s="21">
        <f>25330</f>
        <v>25330</v>
      </c>
      <c r="D101" s="21">
        <f t="shared" si="13"/>
        <v>165701</v>
      </c>
      <c r="E101" s="21">
        <f t="shared" si="14"/>
        <v>161.8173828125</v>
      </c>
    </row>
    <row r="102">
      <c r="A102" s="21">
        <f>26308</f>
        <v>26308</v>
      </c>
      <c r="B102" s="21">
        <f t="shared" si="12"/>
        <v>0</v>
      </c>
      <c r="C102" s="21">
        <f>25552</f>
        <v>25552</v>
      </c>
      <c r="D102" s="21">
        <f t="shared" si="13"/>
        <v>165701</v>
      </c>
      <c r="E102" s="21">
        <f t="shared" si="14"/>
        <v>161.8173828125</v>
      </c>
    </row>
    <row r="103">
      <c r="A103" s="21">
        <f>26565</f>
        <v>26565</v>
      </c>
      <c r="B103" s="21">
        <f t="shared" si="12"/>
        <v>0</v>
      </c>
      <c r="C103" s="21">
        <f>25801</f>
        <v>25801</v>
      </c>
      <c r="D103" s="21">
        <f t="shared" si="13"/>
        <v>165701</v>
      </c>
      <c r="E103" s="21">
        <f t="shared" si="14"/>
        <v>161.8173828125</v>
      </c>
    </row>
    <row r="104">
      <c r="A104" s="21">
        <f>26810</f>
        <v>26810</v>
      </c>
      <c r="B104" s="21">
        <f t="shared" si="12"/>
        <v>0</v>
      </c>
      <c r="C104" s="21">
        <f>26047</f>
        <v>26047</v>
      </c>
      <c r="D104" s="21">
        <f t="shared" si="13"/>
        <v>165701</v>
      </c>
      <c r="E104" s="21">
        <f t="shared" si="14"/>
        <v>161.8173828125</v>
      </c>
    </row>
    <row r="105">
      <c r="A105" s="21">
        <f>27024</f>
        <v>27024</v>
      </c>
      <c r="B105" s="21">
        <f>4</f>
        <v>4</v>
      </c>
      <c r="C105" s="21">
        <f>26264</f>
        <v>26264</v>
      </c>
      <c r="D105" s="21">
        <f t="shared" si="13"/>
        <v>165701</v>
      </c>
      <c r="E105" s="21">
        <f t="shared" si="14"/>
        <v>161.8173828125</v>
      </c>
    </row>
    <row r="106">
      <c r="A106" s="21">
        <f>27278</f>
        <v>27278</v>
      </c>
      <c r="B106" s="21">
        <f t="shared" ref="B106:B117" si="15">0</f>
        <v>0</v>
      </c>
      <c r="C106" s="21">
        <f>26492</f>
        <v>26492</v>
      </c>
      <c r="D106" s="21">
        <f t="shared" si="13"/>
        <v>165701</v>
      </c>
      <c r="E106" s="21">
        <f t="shared" si="14"/>
        <v>161.8173828125</v>
      </c>
    </row>
    <row r="107">
      <c r="A107" s="21">
        <f>27533</f>
        <v>27533</v>
      </c>
      <c r="B107" s="21">
        <f t="shared" si="15"/>
        <v>0</v>
      </c>
      <c r="C107" s="21">
        <f>26757</f>
        <v>26757</v>
      </c>
      <c r="D107" s="21">
        <f t="shared" si="13"/>
        <v>165701</v>
      </c>
      <c r="E107" s="21">
        <f t="shared" si="14"/>
        <v>161.8173828125</v>
      </c>
    </row>
    <row r="108">
      <c r="A108" s="21">
        <f>27781</f>
        <v>27781</v>
      </c>
      <c r="B108" s="21">
        <f t="shared" si="15"/>
        <v>0</v>
      </c>
      <c r="C108" s="21">
        <f>26994</f>
        <v>26994</v>
      </c>
      <c r="D108" s="21">
        <f>165705</f>
        <v>165705</v>
      </c>
      <c r="E108" s="21">
        <f>161.8212890625</f>
        <v>161.8212890625</v>
      </c>
    </row>
    <row r="109">
      <c r="A109" s="21">
        <f>28038</f>
        <v>28038</v>
      </c>
      <c r="B109" s="21">
        <f t="shared" si="15"/>
        <v>0</v>
      </c>
      <c r="C109" s="21">
        <f>27267</f>
        <v>27267</v>
      </c>
      <c r="D109" s="21">
        <f>165693</f>
        <v>165693</v>
      </c>
      <c r="E109" s="21">
        <f>161.8095703125</f>
        <v>161.8095703125</v>
      </c>
    </row>
    <row r="110">
      <c r="A110" s="21">
        <f>28291</f>
        <v>28291</v>
      </c>
      <c r="B110" s="21">
        <f t="shared" si="15"/>
        <v>0</v>
      </c>
      <c r="C110" s="21">
        <f>27493</f>
        <v>27493</v>
      </c>
      <c r="D110" s="21">
        <f>166137</f>
        <v>166137</v>
      </c>
      <c r="E110" s="21">
        <f>162.2431640625</f>
        <v>162.2431640625</v>
      </c>
    </row>
    <row r="111">
      <c r="A111" s="21">
        <f>28518</f>
        <v>28518</v>
      </c>
      <c r="B111" s="21">
        <f t="shared" si="15"/>
        <v>0</v>
      </c>
      <c r="C111" s="21">
        <f>27723</f>
        <v>27723</v>
      </c>
      <c r="D111" s="21">
        <f>166137</f>
        <v>166137</v>
      </c>
      <c r="E111" s="21">
        <f>162.2431640625</f>
        <v>162.2431640625</v>
      </c>
    </row>
    <row r="112">
      <c r="A112" s="21">
        <f>28778</f>
        <v>28778</v>
      </c>
      <c r="B112" s="21">
        <f t="shared" si="15"/>
        <v>0</v>
      </c>
      <c r="C112" s="21">
        <f>27977</f>
        <v>27977</v>
      </c>
      <c r="D112" s="21">
        <f>166137</f>
        <v>166137</v>
      </c>
      <c r="E112" s="21">
        <f>162.2431640625</f>
        <v>162.2431640625</v>
      </c>
    </row>
    <row r="113">
      <c r="A113" s="21">
        <f>29021</f>
        <v>29021</v>
      </c>
      <c r="B113" s="21">
        <f t="shared" si="15"/>
        <v>0</v>
      </c>
      <c r="C113" s="21">
        <f>28241</f>
        <v>28241</v>
      </c>
      <c r="D113" s="21">
        <f>166137</f>
        <v>166137</v>
      </c>
      <c r="E113" s="21">
        <f>162.2431640625</f>
        <v>162.2431640625</v>
      </c>
    </row>
    <row r="114">
      <c r="A114" s="21">
        <f>29268</f>
        <v>29268</v>
      </c>
      <c r="B114" s="21">
        <f t="shared" si="15"/>
        <v>0</v>
      </c>
      <c r="C114" s="21">
        <f>28465</f>
        <v>28465</v>
      </c>
      <c r="D114" s="21">
        <f>166137</f>
        <v>166137</v>
      </c>
      <c r="E114" s="21">
        <f>162.2431640625</f>
        <v>162.2431640625</v>
      </c>
    </row>
    <row r="115">
      <c r="A115" s="21">
        <f>29505</f>
        <v>29505</v>
      </c>
      <c r="B115" s="21">
        <f t="shared" si="15"/>
        <v>0</v>
      </c>
      <c r="C115" s="21">
        <f>28714</f>
        <v>28714</v>
      </c>
      <c r="D115" s="21">
        <f>166137</f>
        <v>166137</v>
      </c>
      <c r="E115" s="21">
        <f>162.2431640625</f>
        <v>162.2431640625</v>
      </c>
    </row>
    <row r="116">
      <c r="A116" s="21">
        <f>29738</f>
        <v>29738</v>
      </c>
      <c r="B116" s="21">
        <f t="shared" si="15"/>
        <v>0</v>
      </c>
      <c r="C116" s="21">
        <f>28974</f>
        <v>28974</v>
      </c>
      <c r="D116" s="21">
        <f>165837</f>
        <v>165837</v>
      </c>
      <c r="E116" s="21">
        <f>161.9501953125</f>
        <v>161.9501953125</v>
      </c>
    </row>
    <row r="117">
      <c r="A117" s="21">
        <f>30008</f>
        <v>30008</v>
      </c>
      <c r="B117" s="21">
        <f t="shared" si="15"/>
        <v>0</v>
      </c>
      <c r="C117" s="21">
        <f>29224</f>
        <v>29224</v>
      </c>
      <c r="D117" s="21">
        <f>165837</f>
        <v>165837</v>
      </c>
      <c r="E117" s="21">
        <f>161.9501953125</f>
        <v>161.9501953125</v>
      </c>
    </row>
    <row r="118">
      <c r="A118" s="21">
        <f>30264</f>
        <v>30264</v>
      </c>
      <c r="B118" s="21">
        <f>8</f>
        <v>8</v>
      </c>
      <c r="C118" s="21">
        <f>29458</f>
        <v>29458</v>
      </c>
      <c r="D118" s="21">
        <f>165837</f>
        <v>165837</v>
      </c>
      <c r="E118" s="21">
        <f>161.9501953125</f>
        <v>161.9501953125</v>
      </c>
    </row>
    <row r="119">
      <c r="A119" s="21">
        <f>30480</f>
        <v>30480</v>
      </c>
      <c r="B119" s="21">
        <f t="shared" ref="B119:B140" si="16">0</f>
        <v>0</v>
      </c>
      <c r="C119" s="21">
        <f>29713</f>
        <v>29713</v>
      </c>
      <c r="D119" s="21">
        <f>165837</f>
        <v>165837</v>
      </c>
      <c r="E119" s="21">
        <f>161.9501953125</f>
        <v>161.9501953125</v>
      </c>
    </row>
    <row r="120">
      <c r="A120" s="21">
        <f>30735</f>
        <v>30735</v>
      </c>
      <c r="B120" s="21">
        <f t="shared" si="16"/>
        <v>0</v>
      </c>
      <c r="C120" s="21">
        <f>29941</f>
        <v>29941</v>
      </c>
      <c r="D120" s="21">
        <f>165837</f>
        <v>165837</v>
      </c>
      <c r="E120" s="21">
        <f>161.9501953125</f>
        <v>161.9501953125</v>
      </c>
    </row>
    <row r="121">
      <c r="A121" s="21">
        <f>30988</f>
        <v>30988</v>
      </c>
      <c r="B121" s="21">
        <f t="shared" si="16"/>
        <v>0</v>
      </c>
      <c r="C121" s="21">
        <f>30235</f>
        <v>30235</v>
      </c>
      <c r="D121" s="21">
        <f>165837</f>
        <v>165837</v>
      </c>
      <c r="E121" s="21">
        <f>161.9501953125</f>
        <v>161.9501953125</v>
      </c>
    </row>
    <row r="122">
      <c r="A122" s="21">
        <f>31217</f>
        <v>31217</v>
      </c>
      <c r="B122" s="21">
        <f t="shared" si="16"/>
        <v>0</v>
      </c>
      <c r="C122" s="21">
        <f>30460</f>
        <v>30460</v>
      </c>
      <c r="D122" s="21">
        <f t="shared" ref="D122:D132" si="17">166017</f>
        <v>166017</v>
      </c>
      <c r="E122" s="21">
        <f t="shared" ref="E122:E132" si="18">162.1259765625</f>
        <v>162.1259765625</v>
      </c>
    </row>
    <row r="123">
      <c r="A123" s="21">
        <f>31456</f>
        <v>31456</v>
      </c>
      <c r="B123" s="21">
        <f t="shared" si="16"/>
        <v>0</v>
      </c>
      <c r="C123" s="21">
        <f>30687</f>
        <v>30687</v>
      </c>
      <c r="D123" s="21">
        <f t="shared" si="17"/>
        <v>166017</v>
      </c>
      <c r="E123" s="21">
        <f t="shared" si="18"/>
        <v>162.1259765625</v>
      </c>
    </row>
    <row r="124">
      <c r="A124" s="21">
        <f>31693</f>
        <v>31693</v>
      </c>
      <c r="B124" s="21">
        <f t="shared" si="16"/>
        <v>0</v>
      </c>
      <c r="C124" s="21">
        <f>30946</f>
        <v>30946</v>
      </c>
      <c r="D124" s="21">
        <f t="shared" si="17"/>
        <v>166017</v>
      </c>
      <c r="E124" s="21">
        <f t="shared" si="18"/>
        <v>162.1259765625</v>
      </c>
    </row>
    <row r="125">
      <c r="A125" s="21">
        <f>31932</f>
        <v>31932</v>
      </c>
      <c r="B125" s="21">
        <f t="shared" si="16"/>
        <v>0</v>
      </c>
      <c r="C125" s="21">
        <f>31174</f>
        <v>31174</v>
      </c>
      <c r="D125" s="21">
        <f t="shared" si="17"/>
        <v>166017</v>
      </c>
      <c r="E125" s="21">
        <f t="shared" si="18"/>
        <v>162.1259765625</v>
      </c>
    </row>
    <row r="126">
      <c r="A126" s="21">
        <f>32189</f>
        <v>32189</v>
      </c>
      <c r="B126" s="21">
        <f t="shared" si="16"/>
        <v>0</v>
      </c>
      <c r="C126" s="21">
        <f>31412</f>
        <v>31412</v>
      </c>
      <c r="D126" s="21">
        <f t="shared" si="17"/>
        <v>166017</v>
      </c>
      <c r="E126" s="21">
        <f t="shared" si="18"/>
        <v>162.1259765625</v>
      </c>
    </row>
    <row r="127">
      <c r="A127" s="21">
        <f>32426</f>
        <v>32426</v>
      </c>
      <c r="B127" s="21">
        <f t="shared" si="16"/>
        <v>0</v>
      </c>
      <c r="C127" s="21">
        <f>31646</f>
        <v>31646</v>
      </c>
      <c r="D127" s="21">
        <f t="shared" si="17"/>
        <v>166017</v>
      </c>
      <c r="E127" s="21">
        <f t="shared" si="18"/>
        <v>162.1259765625</v>
      </c>
    </row>
    <row r="128">
      <c r="A128" s="21">
        <f>32613</f>
        <v>32613</v>
      </c>
      <c r="B128" s="21">
        <f t="shared" si="16"/>
        <v>0</v>
      </c>
      <c r="C128" s="21">
        <f>31878</f>
        <v>31878</v>
      </c>
      <c r="D128" s="21">
        <f t="shared" si="17"/>
        <v>166017</v>
      </c>
      <c r="E128" s="21">
        <f t="shared" si="18"/>
        <v>162.1259765625</v>
      </c>
    </row>
    <row r="129">
      <c r="A129" s="21">
        <f>32832</f>
        <v>32832</v>
      </c>
      <c r="B129" s="21">
        <f t="shared" si="16"/>
        <v>0</v>
      </c>
      <c r="C129" s="21">
        <f>32130</f>
        <v>32130</v>
      </c>
      <c r="D129" s="21">
        <f t="shared" si="17"/>
        <v>166017</v>
      </c>
      <c r="E129" s="21">
        <f t="shared" si="18"/>
        <v>162.1259765625</v>
      </c>
    </row>
    <row r="130">
      <c r="A130" s="21">
        <f>33035</f>
        <v>33035</v>
      </c>
      <c r="B130" s="21">
        <f t="shared" si="16"/>
        <v>0</v>
      </c>
      <c r="C130" s="21">
        <f>32387</f>
        <v>32387</v>
      </c>
      <c r="D130" s="21">
        <f t="shared" si="17"/>
        <v>166017</v>
      </c>
      <c r="E130" s="21">
        <f t="shared" si="18"/>
        <v>162.1259765625</v>
      </c>
    </row>
    <row r="131">
      <c r="A131" s="21">
        <f>33275</f>
        <v>33275</v>
      </c>
      <c r="B131" s="21">
        <f t="shared" si="16"/>
        <v>0</v>
      </c>
      <c r="C131" s="21">
        <f>32574</f>
        <v>32574</v>
      </c>
      <c r="D131" s="21">
        <f t="shared" si="17"/>
        <v>166017</v>
      </c>
      <c r="E131" s="21">
        <f t="shared" si="18"/>
        <v>162.1259765625</v>
      </c>
    </row>
    <row r="132">
      <c r="A132" s="21">
        <f>33539</f>
        <v>33539</v>
      </c>
      <c r="B132" s="21">
        <f t="shared" si="16"/>
        <v>0</v>
      </c>
      <c r="C132" s="21">
        <f>32734</f>
        <v>32734</v>
      </c>
      <c r="D132" s="21">
        <f t="shared" si="17"/>
        <v>166017</v>
      </c>
      <c r="E132" s="21">
        <f t="shared" si="18"/>
        <v>162.1259765625</v>
      </c>
    </row>
    <row r="133">
      <c r="A133" s="21">
        <f>33764</f>
        <v>33764</v>
      </c>
      <c r="B133" s="21">
        <f t="shared" si="16"/>
        <v>0</v>
      </c>
      <c r="C133" s="21">
        <f>32952</f>
        <v>32952</v>
      </c>
      <c r="D133" s="21">
        <f>166021</f>
        <v>166021</v>
      </c>
      <c r="E133" s="21">
        <f>162.1298828125</f>
        <v>162.1298828125</v>
      </c>
    </row>
    <row r="134">
      <c r="A134" s="21">
        <f>34016</f>
        <v>34016</v>
      </c>
      <c r="B134" s="21">
        <f t="shared" si="16"/>
        <v>0</v>
      </c>
      <c r="C134" s="21">
        <f>33203</f>
        <v>33203</v>
      </c>
      <c r="D134" s="21">
        <f>166153</f>
        <v>166153</v>
      </c>
      <c r="E134" s="21">
        <f>162.2587890625</f>
        <v>162.2587890625</v>
      </c>
    </row>
    <row r="135">
      <c r="A135" s="21">
        <f>34275</f>
        <v>34275</v>
      </c>
      <c r="B135" s="21">
        <f t="shared" si="16"/>
        <v>0</v>
      </c>
      <c r="C135" s="21">
        <f>33442</f>
        <v>33442</v>
      </c>
      <c r="D135" s="21">
        <f t="shared" ref="D135:D143" si="19">166157</f>
        <v>166157</v>
      </c>
      <c r="E135" s="21">
        <f t="shared" ref="E135:E143" si="20">162.2626953125</f>
        <v>162.2626953125</v>
      </c>
    </row>
    <row r="136">
      <c r="A136" s="21">
        <f>34501</f>
        <v>34501</v>
      </c>
      <c r="B136" s="21">
        <f t="shared" si="16"/>
        <v>0</v>
      </c>
      <c r="C136" s="21">
        <f>33684</f>
        <v>33684</v>
      </c>
      <c r="D136" s="21">
        <f t="shared" si="19"/>
        <v>166157</v>
      </c>
      <c r="E136" s="21">
        <f t="shared" si="20"/>
        <v>162.2626953125</v>
      </c>
    </row>
    <row r="137">
      <c r="A137" s="21">
        <f>34757</f>
        <v>34757</v>
      </c>
      <c r="B137" s="21">
        <f t="shared" si="16"/>
        <v>0</v>
      </c>
      <c r="C137" s="21">
        <f>33948</f>
        <v>33948</v>
      </c>
      <c r="D137" s="21">
        <f t="shared" si="19"/>
        <v>166157</v>
      </c>
      <c r="E137" s="21">
        <f t="shared" si="20"/>
        <v>162.2626953125</v>
      </c>
    </row>
    <row r="138">
      <c r="A138" s="21">
        <f>34993</f>
        <v>34993</v>
      </c>
      <c r="B138" s="21">
        <f t="shared" si="16"/>
        <v>0</v>
      </c>
      <c r="C138" s="21">
        <f>34209</f>
        <v>34209</v>
      </c>
      <c r="D138" s="21">
        <f t="shared" si="19"/>
        <v>166157</v>
      </c>
      <c r="E138" s="21">
        <f t="shared" si="20"/>
        <v>162.2626953125</v>
      </c>
    </row>
    <row r="139">
      <c r="A139" s="21">
        <f>35230</f>
        <v>35230</v>
      </c>
      <c r="B139" s="21">
        <f t="shared" si="16"/>
        <v>0</v>
      </c>
      <c r="C139" s="21">
        <f>34430</f>
        <v>34430</v>
      </c>
      <c r="D139" s="21">
        <f t="shared" si="19"/>
        <v>166157</v>
      </c>
      <c r="E139" s="21">
        <f t="shared" si="20"/>
        <v>162.2626953125</v>
      </c>
    </row>
    <row r="140">
      <c r="A140" s="21">
        <f>35434</f>
        <v>35434</v>
      </c>
      <c r="B140" s="21">
        <f t="shared" si="16"/>
        <v>0</v>
      </c>
      <c r="C140" s="21">
        <f>34695</f>
        <v>34695</v>
      </c>
      <c r="D140" s="21">
        <f t="shared" si="19"/>
        <v>166157</v>
      </c>
      <c r="E140" s="21">
        <f t="shared" si="20"/>
        <v>162.2626953125</v>
      </c>
    </row>
    <row r="141">
      <c r="C141" s="21">
        <f>34944</f>
        <v>34944</v>
      </c>
      <c r="D141" s="21">
        <f t="shared" si="19"/>
        <v>166157</v>
      </c>
      <c r="E141" s="21">
        <f t="shared" si="20"/>
        <v>162.2626953125</v>
      </c>
    </row>
    <row r="142">
      <c r="C142" s="21">
        <f>35196</f>
        <v>35196</v>
      </c>
      <c r="D142" s="21">
        <f t="shared" si="19"/>
        <v>166157</v>
      </c>
      <c r="E142" s="21">
        <f t="shared" si="20"/>
        <v>162.2626953125</v>
      </c>
    </row>
    <row r="143">
      <c r="C143" s="21">
        <f>35382</f>
        <v>35382</v>
      </c>
      <c r="D143" s="21">
        <f t="shared" si="19"/>
        <v>166157</v>
      </c>
      <c r="E143" s="21">
        <f t="shared" si="20"/>
        <v>162.2626953125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2016-01-08T15:46:44Z</dcterms:created>
  <dcterms:modified xsi:type="dcterms:W3CDTF">2015-10-22T14:32:31Z</dcterms:modified>
  <cp:lastPrinted>2016-01-08T15:46:44Z</cp:lastPrinted>
</cp:coreProperties>
</file>