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<sst xmlns="http://schemas.openxmlformats.org/spreadsheetml/2006/main" count="8" uniqueCount="8">
  <si>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</si>
  <si>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</si>
  <si>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</si>
  <si>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</si>
  <si>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(138x)</t>
  </si>
  <si>
    <t>AVERAGE TIME BETWEEN MEM TIMESTAMPS (ms) (141x)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</si>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</sst>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Sheet1!$A$2:$A$139</c:f>
              <c:numCache/>
            </c:numRef>
          </c:cat>
          <c:val>
            <c:numRef>
              <c:f>Sheet1!$B$2:$B$139</c:f>
              <c:numCache/>
            </c:numRef>
          </c:val>
          <c:smooth val="0"/>
        </c:ser>
        <c:marker val="1"/>
        <c:axId val="1093864783"/>
        <c:axId val="459718907"/>
      </c:lineChart>
      <c:catAx>
        <c:axId val="10938647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59718907"/>
        <c:crosses val="autoZero"/>
        <c:auto val="1"/>
        <c:lblOffset val="100"/>
        <c:tickLblSkip val="1"/>
        <c:tickMarkSkip val="1"/>
        <c:noMultiLvlLbl val="0"/>
      </c:catAx>
      <c:valAx>
        <c:axId val="45971890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9386478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Sheet1!$C$2:$C$142</c:f>
              <c:numCache/>
            </c:numRef>
          </c:cat>
          <c:val>
            <c:numRef>
              <c:f>Sheet1!$E$2:$E$142</c:f>
              <c:numCache/>
            </c:numRef>
          </c:val>
          <c:smooth val="0"/>
        </c:ser>
        <c:marker val="1"/>
        <c:axId val="1041109062"/>
        <c:axId val="616674002"/>
      </c:lineChart>
      <c:catAx>
        <c:axId val="104110906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16674002"/>
        <c:crosses val="autoZero"/>
        <c:auto val="1"/>
        <c:lblOffset val="100"/>
        <c:tickLblSkip val="1"/>
        <c:tickMarkSkip val="1"/>
        <c:noMultiLvlLbl val="0"/>
      </c:catAx>
      <c:valAx>
        <c:axId val="61667400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4110906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1653</f>
        <v>1653</v>
      </c>
      <c r="B2" s="21">
        <f>14</f>
        <v>14</v>
      </c>
      <c r="C2" s="21">
        <f>1642</f>
        <v>1642</v>
      </c>
      <c r="D2" s="21">
        <f>8245</f>
        <v>8245</v>
      </c>
      <c r="E2" s="21">
        <f>8.0517578125</f>
        <v>8.0517578125</v>
      </c>
      <c r="G2" s="21">
        <f>244</f>
        <v>244</v>
      </c>
    </row>
    <row r="3">
      <c r="A3" s="21">
        <f>1939</f>
        <v>1939</v>
      </c>
      <c r="B3" s="21">
        <f>23</f>
        <v>23</v>
      </c>
      <c r="C3" s="21">
        <f>1977</f>
        <v>1977</v>
      </c>
      <c r="D3" s="21">
        <f>66842</f>
        <v>66842</v>
      </c>
      <c r="E3" s="21">
        <f>65.275390625</f>
        <v>65.275390625</v>
      </c>
    </row>
    <row r="4">
      <c r="A4" s="21">
        <f>2192</f>
        <v>2192</v>
      </c>
      <c r="B4" s="21">
        <f>38</f>
        <v>38</v>
      </c>
      <c r="C4" s="21">
        <f>2211</f>
        <v>2211</v>
      </c>
      <c r="D4" s="21">
        <f>99992</f>
        <v>99992</v>
      </c>
      <c r="E4" s="21">
        <f>97.6484375</f>
        <v>97.6484375</v>
      </c>
      <c r="G4" s="21" t="s">
        <v>5</v>
      </c>
    </row>
    <row r="5">
      <c r="A5" s="21">
        <f>2464</f>
        <v>2464</v>
      </c>
      <c r="B5" s="21">
        <f>16</f>
        <v>16</v>
      </c>
      <c r="C5" s="21">
        <f>2433</f>
        <v>2433</v>
      </c>
      <c r="D5" s="21">
        <f>109227</f>
        <v>109227</v>
      </c>
      <c r="E5" s="21">
        <f>106.6669921875</f>
        <v>106.6669921875</v>
      </c>
      <c r="G5" s="21">
        <f>240</f>
        <v>240</v>
      </c>
    </row>
    <row r="6">
      <c r="A6" s="21">
        <f>2743</f>
        <v>2743</v>
      </c>
      <c r="B6" s="21">
        <f>16</f>
        <v>16</v>
      </c>
      <c r="C6" s="21">
        <f>2677</f>
        <v>2677</v>
      </c>
      <c r="D6" s="21">
        <f>108797</f>
        <v>108797</v>
      </c>
      <c r="E6" s="21">
        <f>106.2470703125</f>
        <v>106.2470703125</v>
      </c>
    </row>
    <row r="7">
      <c r="A7" s="21">
        <f>2987</f>
        <v>2987</v>
      </c>
      <c r="B7" s="21">
        <f>18</f>
        <v>18</v>
      </c>
      <c r="C7" s="21">
        <f>2928</f>
        <v>2928</v>
      </c>
      <c r="D7" s="21">
        <f>112304</f>
        <v>112304</v>
      </c>
      <c r="E7" s="21">
        <f>109.671875</f>
        <v>109.671875</v>
      </c>
    </row>
    <row r="8">
      <c r="A8" s="21">
        <f>3269</f>
        <v>3269</v>
      </c>
      <c r="B8" s="21">
        <f>26</f>
        <v>26</v>
      </c>
      <c r="C8" s="21">
        <f>3197</f>
        <v>3197</v>
      </c>
      <c r="D8" s="21">
        <f>123218</f>
        <v>123218</v>
      </c>
      <c r="E8" s="21">
        <f>120.330078125</f>
        <v>120.330078125</v>
      </c>
    </row>
    <row r="9">
      <c r="A9" s="21">
        <f>3512</f>
        <v>3512</v>
      </c>
      <c r="B9" s="21">
        <f t="shared" ref="B9:B19" si="0">0</f>
        <v>0</v>
      </c>
      <c r="C9" s="21">
        <f>3439</f>
        <v>3439</v>
      </c>
      <c r="D9" s="21">
        <f>137910</f>
        <v>137910</v>
      </c>
      <c r="E9" s="21">
        <f>134.677734375</f>
        <v>134.677734375</v>
      </c>
    </row>
    <row r="10">
      <c r="A10" s="21">
        <f>3728</f>
        <v>3728</v>
      </c>
      <c r="B10" s="21">
        <f t="shared" si="0"/>
        <v>0</v>
      </c>
      <c r="C10" s="21">
        <f>3674</f>
        <v>3674</v>
      </c>
      <c r="D10" s="21">
        <f>142639</f>
        <v>142639</v>
      </c>
      <c r="E10" s="21">
        <f>139.2958984375</f>
        <v>139.2958984375</v>
      </c>
    </row>
    <row r="11">
      <c r="A11" s="21">
        <f>3972</f>
        <v>3972</v>
      </c>
      <c r="B11" s="21">
        <f t="shared" si="0"/>
        <v>0</v>
      </c>
      <c r="C11" s="21">
        <f>3923</f>
        <v>3923</v>
      </c>
      <c r="D11" s="21">
        <f>142639</f>
        <v>142639</v>
      </c>
      <c r="E11" s="21">
        <f>139.2958984375</f>
        <v>139.2958984375</v>
      </c>
    </row>
    <row r="12">
      <c r="A12" s="21">
        <f>4199</f>
        <v>4199</v>
      </c>
      <c r="B12" s="21">
        <f t="shared" si="0"/>
        <v>0</v>
      </c>
      <c r="C12" s="21">
        <f>4152</f>
        <v>4152</v>
      </c>
      <c r="D12" s="21">
        <f>142639</f>
        <v>142639</v>
      </c>
      <c r="E12" s="21">
        <f>139.2958984375</f>
        <v>139.2958984375</v>
      </c>
      <c r="H12" s="21" t="s">
        <v>6</v>
      </c>
      <c r="I12" s="21" t="s">
        <v>7</v>
      </c>
      <c r="J12" s="21" t="s">
        <v>8</v>
      </c>
    </row>
    <row r="13">
      <c r="A13" s="21">
        <f>4430</f>
        <v>4430</v>
      </c>
      <c r="B13" s="21">
        <f t="shared" si="0"/>
        <v>0</v>
      </c>
      <c r="C13" s="21">
        <f>4366</f>
        <v>4366</v>
      </c>
      <c r="D13" s="21">
        <f>142639</f>
        <v>142639</v>
      </c>
      <c r="E13" s="21">
        <f>139.2958984375</f>
        <v>139.2958984375</v>
      </c>
      <c r="H13" s="21">
        <f>AVERAGE(E10:E19)</f>
        <v>139.2982421875</v>
      </c>
      <c r="I13" s="21">
        <f>MAX(E2:E142)</f>
        <v>162.435546875</v>
      </c>
      <c r="J13" s="21">
        <v>162</v>
      </c>
    </row>
    <row r="14">
      <c r="A14" s="21">
        <f>4734</f>
        <v>4734</v>
      </c>
      <c r="B14" s="21">
        <f t="shared" si="0"/>
        <v>0</v>
      </c>
      <c r="C14" s="21">
        <f>4611</f>
        <v>4611</v>
      </c>
      <c r="D14" s="21">
        <f>142643</f>
        <v>142643</v>
      </c>
      <c r="E14" s="21">
        <f>139.2998046875</f>
        <v>139.2998046875</v>
      </c>
    </row>
    <row r="15">
      <c r="A15" s="21">
        <f>4994</f>
        <v>4994</v>
      </c>
      <c r="B15" s="21">
        <f t="shared" si="0"/>
        <v>0</v>
      </c>
      <c r="C15" s="21">
        <f>4916</f>
        <v>4916</v>
      </c>
      <c r="D15" s="21">
        <f>142643</f>
        <v>142643</v>
      </c>
      <c r="E15" s="21">
        <f>139.2998046875</f>
        <v>139.2998046875</v>
      </c>
    </row>
    <row r="16">
      <c r="A16" s="21">
        <f>5261</f>
        <v>5261</v>
      </c>
      <c r="B16" s="21">
        <f t="shared" si="0"/>
        <v>0</v>
      </c>
      <c r="C16" s="21">
        <f>5219</f>
        <v>5219</v>
      </c>
      <c r="D16" s="21">
        <f>142643</f>
        <v>142643</v>
      </c>
      <c r="E16" s="21">
        <f>139.2998046875</f>
        <v>139.2998046875</v>
      </c>
    </row>
    <row r="17">
      <c r="A17" s="21">
        <f>5557</f>
        <v>5557</v>
      </c>
      <c r="B17" s="21">
        <f t="shared" si="0"/>
        <v>0</v>
      </c>
      <c r="C17" s="21">
        <f>5513</f>
        <v>5513</v>
      </c>
      <c r="D17" s="21">
        <f>142643</f>
        <v>142643</v>
      </c>
      <c r="E17" s="21">
        <f>139.2998046875</f>
        <v>139.2998046875</v>
      </c>
    </row>
    <row r="18">
      <c r="A18" s="21">
        <f>5805</f>
        <v>5805</v>
      </c>
      <c r="B18" s="21">
        <f t="shared" si="0"/>
        <v>0</v>
      </c>
      <c r="C18" s="21">
        <f>5783</f>
        <v>5783</v>
      </c>
      <c r="D18" s="21">
        <f>142643</f>
        <v>142643</v>
      </c>
      <c r="E18" s="21">
        <f>139.2998046875</f>
        <v>139.2998046875</v>
      </c>
    </row>
    <row r="19">
      <c r="A19" s="21">
        <f>6102</f>
        <v>6102</v>
      </c>
      <c r="B19" s="21">
        <f t="shared" si="0"/>
        <v>0</v>
      </c>
      <c r="C19" s="21">
        <f>6014</f>
        <v>6014</v>
      </c>
      <c r="D19" s="21">
        <f>142643</f>
        <v>142643</v>
      </c>
      <c r="E19" s="21">
        <f>139.2998046875</f>
        <v>139.2998046875</v>
      </c>
    </row>
    <row r="20">
      <c r="A20" s="21">
        <f>6341</f>
        <v>6341</v>
      </c>
      <c r="B20" s="21">
        <f>29</f>
        <v>29</v>
      </c>
      <c r="C20" s="21">
        <f>6276</f>
        <v>6276</v>
      </c>
      <c r="D20" s="21">
        <f>142782</f>
        <v>142782</v>
      </c>
      <c r="E20" s="21">
        <f>139.435546875</f>
        <v>139.435546875</v>
      </c>
    </row>
    <row r="21">
      <c r="A21" s="21">
        <f>6582</f>
        <v>6582</v>
      </c>
      <c r="B21" s="21">
        <f>14</f>
        <v>14</v>
      </c>
      <c r="C21" s="21">
        <f>6524</f>
        <v>6524</v>
      </c>
      <c r="D21" s="21">
        <f>146674</f>
        <v>146674</v>
      </c>
      <c r="E21" s="21">
        <f>143.236328125</f>
        <v>143.236328125</v>
      </c>
    </row>
    <row r="22">
      <c r="A22" s="21">
        <f>6783</f>
        <v>6783</v>
      </c>
      <c r="B22" s="21">
        <f>26</f>
        <v>26</v>
      </c>
      <c r="C22" s="21">
        <f>6736</f>
        <v>6736</v>
      </c>
      <c r="D22" s="21">
        <f>145842</f>
        <v>145842</v>
      </c>
      <c r="E22" s="21">
        <f>142.423828125</f>
        <v>142.423828125</v>
      </c>
    </row>
    <row r="23">
      <c r="A23" s="21">
        <f>7053</f>
        <v>7053</v>
      </c>
      <c r="B23" s="21">
        <f>16</f>
        <v>16</v>
      </c>
      <c r="C23" s="21">
        <f>6980</f>
        <v>6980</v>
      </c>
      <c r="D23" s="21">
        <f>147131</f>
        <v>147131</v>
      </c>
      <c r="E23" s="21">
        <f>143.6826171875</f>
        <v>143.6826171875</v>
      </c>
    </row>
    <row r="24">
      <c r="A24" s="21">
        <f>7298</f>
        <v>7298</v>
      </c>
      <c r="B24" s="21">
        <f t="shared" ref="B24:B31" si="1">0</f>
        <v>0</v>
      </c>
      <c r="C24" s="21">
        <f>7230</f>
        <v>7230</v>
      </c>
      <c r="D24" s="21">
        <f>160994</f>
        <v>160994</v>
      </c>
      <c r="E24" s="21">
        <f>157.220703125</f>
        <v>157.220703125</v>
      </c>
    </row>
    <row r="25">
      <c r="A25" s="21">
        <f>7550</f>
        <v>7550</v>
      </c>
      <c r="B25" s="21">
        <f t="shared" si="1"/>
        <v>0</v>
      </c>
      <c r="C25" s="21">
        <f>7487</f>
        <v>7487</v>
      </c>
      <c r="D25" s="21">
        <f>160998</f>
        <v>160998</v>
      </c>
      <c r="E25" s="21">
        <f>157.224609375</f>
        <v>157.224609375</v>
      </c>
    </row>
    <row r="26">
      <c r="A26" s="21">
        <f>7801</f>
        <v>7801</v>
      </c>
      <c r="B26" s="21">
        <f t="shared" si="1"/>
        <v>0</v>
      </c>
      <c r="C26" s="21">
        <f>7742</f>
        <v>7742</v>
      </c>
      <c r="D26" s="21">
        <f>161022</f>
        <v>161022</v>
      </c>
      <c r="E26" s="21">
        <f>157.248046875</f>
        <v>157.248046875</v>
      </c>
    </row>
    <row r="27">
      <c r="A27" s="21">
        <f>8045</f>
        <v>8045</v>
      </c>
      <c r="B27" s="21">
        <f t="shared" si="1"/>
        <v>0</v>
      </c>
      <c r="C27" s="21">
        <f>7987</f>
        <v>7987</v>
      </c>
      <c r="D27" s="21">
        <f>161022</f>
        <v>161022</v>
      </c>
      <c r="E27" s="21">
        <f>157.248046875</f>
        <v>157.248046875</v>
      </c>
    </row>
    <row r="28">
      <c r="A28" s="21">
        <f>8293</f>
        <v>8293</v>
      </c>
      <c r="B28" s="21">
        <f t="shared" si="1"/>
        <v>0</v>
      </c>
      <c r="C28" s="21">
        <f>8235</f>
        <v>8235</v>
      </c>
      <c r="D28" s="21">
        <f>161022</f>
        <v>161022</v>
      </c>
      <c r="E28" s="21">
        <f>157.248046875</f>
        <v>157.248046875</v>
      </c>
    </row>
    <row r="29">
      <c r="A29" s="21">
        <f>8555</f>
        <v>8555</v>
      </c>
      <c r="B29" s="21">
        <f t="shared" si="1"/>
        <v>0</v>
      </c>
      <c r="C29" s="21">
        <f>8513</f>
        <v>8513</v>
      </c>
      <c r="D29" s="21">
        <f>161022</f>
        <v>161022</v>
      </c>
      <c r="E29" s="21">
        <f>157.248046875</f>
        <v>157.248046875</v>
      </c>
    </row>
    <row r="30">
      <c r="A30" s="21">
        <f>8782</f>
        <v>8782</v>
      </c>
      <c r="B30" s="21">
        <f t="shared" si="1"/>
        <v>0</v>
      </c>
      <c r="C30" s="21">
        <f>8739</f>
        <v>8739</v>
      </c>
      <c r="D30" s="21">
        <f>161022</f>
        <v>161022</v>
      </c>
      <c r="E30" s="21">
        <f>157.248046875</f>
        <v>157.248046875</v>
      </c>
    </row>
    <row r="31">
      <c r="A31" s="21">
        <f>9014</f>
        <v>9014</v>
      </c>
      <c r="B31" s="21">
        <f t="shared" si="1"/>
        <v>0</v>
      </c>
      <c r="C31" s="21">
        <f>8962</f>
        <v>8962</v>
      </c>
      <c r="D31" s="21">
        <f>161022</f>
        <v>161022</v>
      </c>
      <c r="E31" s="21">
        <f>157.248046875</f>
        <v>157.248046875</v>
      </c>
    </row>
    <row r="32">
      <c r="A32" s="21">
        <f>9228</f>
        <v>9228</v>
      </c>
      <c r="B32" s="21">
        <f>16</f>
        <v>16</v>
      </c>
      <c r="C32" s="21">
        <f>9190</f>
        <v>9190</v>
      </c>
      <c r="D32" s="21">
        <f>161046</f>
        <v>161046</v>
      </c>
      <c r="E32" s="21">
        <f>157.271484375</f>
        <v>157.271484375</v>
      </c>
    </row>
    <row r="33">
      <c r="A33" s="21">
        <f>9483</f>
        <v>9483</v>
      </c>
      <c r="B33" s="21">
        <f t="shared" ref="B33:B44" si="2">0</f>
        <v>0</v>
      </c>
      <c r="C33" s="21">
        <f>9430</f>
        <v>9430</v>
      </c>
      <c r="D33" s="21">
        <f>161722</f>
        <v>161722</v>
      </c>
      <c r="E33" s="21">
        <f>157.931640625</f>
        <v>157.931640625</v>
      </c>
    </row>
    <row r="34">
      <c r="A34" s="21">
        <f>9722</f>
        <v>9722</v>
      </c>
      <c r="B34" s="21">
        <f t="shared" si="2"/>
        <v>0</v>
      </c>
      <c r="C34" s="21">
        <f>9650</f>
        <v>9650</v>
      </c>
      <c r="D34" s="21">
        <f t="shared" ref="D34:D45" si="3">161754</f>
        <v>161754</v>
      </c>
      <c r="E34" s="21">
        <f t="shared" ref="E34:E45" si="4">157.962890625</f>
        <v>157.962890625</v>
      </c>
    </row>
    <row r="35">
      <c r="A35" s="21">
        <f>9952</f>
        <v>9952</v>
      </c>
      <c r="B35" s="21">
        <f t="shared" si="2"/>
        <v>0</v>
      </c>
      <c r="C35" s="21">
        <f>9891</f>
        <v>9891</v>
      </c>
      <c r="D35" s="21">
        <f t="shared" si="3"/>
        <v>161754</v>
      </c>
      <c r="E35" s="21">
        <f t="shared" si="4"/>
        <v>157.962890625</v>
      </c>
    </row>
    <row r="36">
      <c r="A36" s="21">
        <f>10185</f>
        <v>10185</v>
      </c>
      <c r="B36" s="21">
        <f t="shared" si="2"/>
        <v>0</v>
      </c>
      <c r="C36" s="21">
        <f>10142</f>
        <v>10142</v>
      </c>
      <c r="D36" s="21">
        <f t="shared" si="3"/>
        <v>161754</v>
      </c>
      <c r="E36" s="21">
        <f t="shared" si="4"/>
        <v>157.962890625</v>
      </c>
    </row>
    <row r="37">
      <c r="A37" s="21">
        <f>10402</f>
        <v>10402</v>
      </c>
      <c r="B37" s="21">
        <f t="shared" si="2"/>
        <v>0</v>
      </c>
      <c r="C37" s="21">
        <f>10377</f>
        <v>10377</v>
      </c>
      <c r="D37" s="21">
        <f t="shared" si="3"/>
        <v>161754</v>
      </c>
      <c r="E37" s="21">
        <f t="shared" si="4"/>
        <v>157.962890625</v>
      </c>
    </row>
    <row r="38">
      <c r="A38" s="21">
        <f>10663</f>
        <v>10663</v>
      </c>
      <c r="B38" s="21">
        <f t="shared" si="2"/>
        <v>0</v>
      </c>
      <c r="C38" s="21">
        <f>10621</f>
        <v>10621</v>
      </c>
      <c r="D38" s="21">
        <f t="shared" si="3"/>
        <v>161754</v>
      </c>
      <c r="E38" s="21">
        <f t="shared" si="4"/>
        <v>157.962890625</v>
      </c>
    </row>
    <row r="39">
      <c r="A39" s="21">
        <f>10899</f>
        <v>10899</v>
      </c>
      <c r="B39" s="21">
        <f t="shared" si="2"/>
        <v>0</v>
      </c>
      <c r="C39" s="21">
        <f>10852</f>
        <v>10852</v>
      </c>
      <c r="D39" s="21">
        <f t="shared" si="3"/>
        <v>161754</v>
      </c>
      <c r="E39" s="21">
        <f t="shared" si="4"/>
        <v>157.962890625</v>
      </c>
    </row>
    <row r="40">
      <c r="A40" s="21">
        <f>11120</f>
        <v>11120</v>
      </c>
      <c r="B40" s="21">
        <f t="shared" si="2"/>
        <v>0</v>
      </c>
      <c r="C40" s="21">
        <f>11084</f>
        <v>11084</v>
      </c>
      <c r="D40" s="21">
        <f t="shared" si="3"/>
        <v>161754</v>
      </c>
      <c r="E40" s="21">
        <f t="shared" si="4"/>
        <v>157.962890625</v>
      </c>
    </row>
    <row r="41">
      <c r="A41" s="21">
        <f>11363</f>
        <v>11363</v>
      </c>
      <c r="B41" s="21">
        <f t="shared" si="2"/>
        <v>0</v>
      </c>
      <c r="C41" s="21">
        <f>11323</f>
        <v>11323</v>
      </c>
      <c r="D41" s="21">
        <f t="shared" si="3"/>
        <v>161754</v>
      </c>
      <c r="E41" s="21">
        <f t="shared" si="4"/>
        <v>157.962890625</v>
      </c>
    </row>
    <row r="42">
      <c r="A42" s="21">
        <f>11603</f>
        <v>11603</v>
      </c>
      <c r="B42" s="21">
        <f t="shared" si="2"/>
        <v>0</v>
      </c>
      <c r="C42" s="21">
        <f>11546</f>
        <v>11546</v>
      </c>
      <c r="D42" s="21">
        <f t="shared" si="3"/>
        <v>161754</v>
      </c>
      <c r="E42" s="21">
        <f t="shared" si="4"/>
        <v>157.962890625</v>
      </c>
    </row>
    <row r="43">
      <c r="A43" s="21">
        <f>11835</f>
        <v>11835</v>
      </c>
      <c r="B43" s="21">
        <f t="shared" si="2"/>
        <v>0</v>
      </c>
      <c r="C43" s="21">
        <f>11791</f>
        <v>11791</v>
      </c>
      <c r="D43" s="21">
        <f t="shared" si="3"/>
        <v>161754</v>
      </c>
      <c r="E43" s="21">
        <f t="shared" si="4"/>
        <v>157.962890625</v>
      </c>
    </row>
    <row r="44">
      <c r="A44" s="21">
        <f>12054</f>
        <v>12054</v>
      </c>
      <c r="B44" s="21">
        <f t="shared" si="2"/>
        <v>0</v>
      </c>
      <c r="C44" s="21">
        <f>12001</f>
        <v>12001</v>
      </c>
      <c r="D44" s="21">
        <f t="shared" si="3"/>
        <v>161754</v>
      </c>
      <c r="E44" s="21">
        <f t="shared" si="4"/>
        <v>157.962890625</v>
      </c>
    </row>
    <row r="45">
      <c r="A45" s="21">
        <f>12266</f>
        <v>12266</v>
      </c>
      <c r="B45" s="21">
        <f>3</f>
        <v>3</v>
      </c>
      <c r="C45" s="21">
        <f>12231</f>
        <v>12231</v>
      </c>
      <c r="D45" s="21">
        <f t="shared" si="3"/>
        <v>161754</v>
      </c>
      <c r="E45" s="21">
        <f t="shared" si="4"/>
        <v>157.962890625</v>
      </c>
    </row>
    <row r="46">
      <c r="A46" s="21">
        <f>12516</f>
        <v>12516</v>
      </c>
      <c r="B46" s="21">
        <f t="shared" ref="B46:B57" si="5">0</f>
        <v>0</v>
      </c>
      <c r="C46" s="21">
        <f>12484</f>
        <v>12484</v>
      </c>
      <c r="D46" s="21">
        <f>161954</f>
        <v>161954</v>
      </c>
      <c r="E46" s="21">
        <f>158.158203125</f>
        <v>158.158203125</v>
      </c>
    </row>
    <row r="47">
      <c r="A47" s="21">
        <f>12772</f>
        <v>12772</v>
      </c>
      <c r="B47" s="21">
        <f t="shared" si="5"/>
        <v>0</v>
      </c>
      <c r="C47" s="21">
        <f>12721</f>
        <v>12721</v>
      </c>
      <c r="D47" s="21">
        <f>161954</f>
        <v>161954</v>
      </c>
      <c r="E47" s="21">
        <f>158.158203125</f>
        <v>158.158203125</v>
      </c>
    </row>
    <row r="48">
      <c r="A48" s="21">
        <f>13004</f>
        <v>13004</v>
      </c>
      <c r="B48" s="21">
        <f t="shared" si="5"/>
        <v>0</v>
      </c>
      <c r="C48" s="21">
        <f>12955</f>
        <v>12955</v>
      </c>
      <c r="D48" s="21">
        <f>161954</f>
        <v>161954</v>
      </c>
      <c r="E48" s="21">
        <f>158.158203125</f>
        <v>158.158203125</v>
      </c>
    </row>
    <row r="49">
      <c r="A49" s="21">
        <f>13248</f>
        <v>13248</v>
      </c>
      <c r="B49" s="21">
        <f t="shared" si="5"/>
        <v>0</v>
      </c>
      <c r="C49" s="21">
        <f>13202</f>
        <v>13202</v>
      </c>
      <c r="D49" s="21">
        <f>161958</f>
        <v>161958</v>
      </c>
      <c r="E49" s="21">
        <f>158.162109375</f>
        <v>158.162109375</v>
      </c>
    </row>
    <row r="50">
      <c r="A50" s="21">
        <f>13476</f>
        <v>13476</v>
      </c>
      <c r="B50" s="21">
        <f t="shared" si="5"/>
        <v>0</v>
      </c>
      <c r="C50" s="21">
        <f>13427</f>
        <v>13427</v>
      </c>
      <c r="D50" s="21">
        <f t="shared" ref="D50:D58" si="6">161962</f>
        <v>161962</v>
      </c>
      <c r="E50" s="21">
        <f t="shared" ref="E50:E58" si="7">158.166015625</f>
        <v>158.166015625</v>
      </c>
    </row>
    <row r="51">
      <c r="A51" s="21">
        <f>13690</f>
        <v>13690</v>
      </c>
      <c r="B51" s="21">
        <f t="shared" si="5"/>
        <v>0</v>
      </c>
      <c r="C51" s="21">
        <f>13627</f>
        <v>13627</v>
      </c>
      <c r="D51" s="21">
        <f t="shared" si="6"/>
        <v>161962</v>
      </c>
      <c r="E51" s="21">
        <f t="shared" si="7"/>
        <v>158.166015625</v>
      </c>
    </row>
    <row r="52">
      <c r="A52" s="21">
        <f>13931</f>
        <v>13931</v>
      </c>
      <c r="B52" s="21">
        <f t="shared" si="5"/>
        <v>0</v>
      </c>
      <c r="C52" s="21">
        <f>13868</f>
        <v>13868</v>
      </c>
      <c r="D52" s="21">
        <f t="shared" si="6"/>
        <v>161962</v>
      </c>
      <c r="E52" s="21">
        <f t="shared" si="7"/>
        <v>158.166015625</v>
      </c>
    </row>
    <row r="53">
      <c r="A53" s="21">
        <f>14182</f>
        <v>14182</v>
      </c>
      <c r="B53" s="21">
        <f t="shared" si="5"/>
        <v>0</v>
      </c>
      <c r="C53" s="21">
        <f>14124</f>
        <v>14124</v>
      </c>
      <c r="D53" s="21">
        <f t="shared" si="6"/>
        <v>161962</v>
      </c>
      <c r="E53" s="21">
        <f t="shared" si="7"/>
        <v>158.166015625</v>
      </c>
    </row>
    <row r="54">
      <c r="A54" s="21">
        <f>14411</f>
        <v>14411</v>
      </c>
      <c r="B54" s="21">
        <f t="shared" si="5"/>
        <v>0</v>
      </c>
      <c r="C54" s="21">
        <f>14349</f>
        <v>14349</v>
      </c>
      <c r="D54" s="21">
        <f t="shared" si="6"/>
        <v>161962</v>
      </c>
      <c r="E54" s="21">
        <f t="shared" si="7"/>
        <v>158.166015625</v>
      </c>
    </row>
    <row r="55">
      <c r="A55" s="21">
        <f>14696</f>
        <v>14696</v>
      </c>
      <c r="B55" s="21">
        <f t="shared" si="5"/>
        <v>0</v>
      </c>
      <c r="C55" s="21">
        <f>14580</f>
        <v>14580</v>
      </c>
      <c r="D55" s="21">
        <f t="shared" si="6"/>
        <v>161962</v>
      </c>
      <c r="E55" s="21">
        <f t="shared" si="7"/>
        <v>158.166015625</v>
      </c>
    </row>
    <row r="56">
      <c r="A56" s="21">
        <f>14957</f>
        <v>14957</v>
      </c>
      <c r="B56" s="21">
        <f t="shared" si="5"/>
        <v>0</v>
      </c>
      <c r="C56" s="21">
        <f>14821</f>
        <v>14821</v>
      </c>
      <c r="D56" s="21">
        <f t="shared" si="6"/>
        <v>161962</v>
      </c>
      <c r="E56" s="21">
        <f t="shared" si="7"/>
        <v>158.166015625</v>
      </c>
    </row>
    <row r="57">
      <c r="A57" s="21">
        <f>15235</f>
        <v>15235</v>
      </c>
      <c r="B57" s="21">
        <f t="shared" si="5"/>
        <v>0</v>
      </c>
      <c r="C57" s="21">
        <f>15066</f>
        <v>15066</v>
      </c>
      <c r="D57" s="21">
        <f t="shared" si="6"/>
        <v>161962</v>
      </c>
      <c r="E57" s="21">
        <f t="shared" si="7"/>
        <v>158.166015625</v>
      </c>
    </row>
    <row r="58">
      <c r="A58" s="21">
        <f>15532</f>
        <v>15532</v>
      </c>
      <c r="B58" s="21">
        <f>2</f>
        <v>2</v>
      </c>
      <c r="C58" s="21">
        <f>15287</f>
        <v>15287</v>
      </c>
      <c r="D58" s="21">
        <f t="shared" si="6"/>
        <v>161962</v>
      </c>
      <c r="E58" s="21">
        <f t="shared" si="7"/>
        <v>158.166015625</v>
      </c>
    </row>
    <row r="59">
      <c r="A59" s="21">
        <f>15801</f>
        <v>15801</v>
      </c>
      <c r="B59" s="21">
        <f t="shared" ref="B59:B66" si="8">0</f>
        <v>0</v>
      </c>
      <c r="C59" s="21">
        <f>15523</f>
        <v>15523</v>
      </c>
      <c r="D59" s="21">
        <f t="shared" ref="D59:D68" si="9">160440</f>
        <v>160440</v>
      </c>
      <c r="E59" s="21">
        <f t="shared" ref="E59:E68" si="10">156.6796875</f>
        <v>156.6796875</v>
      </c>
    </row>
    <row r="60">
      <c r="A60" s="21">
        <f>16068</f>
        <v>16068</v>
      </c>
      <c r="B60" s="21">
        <f t="shared" si="8"/>
        <v>0</v>
      </c>
      <c r="C60" s="21">
        <f>15766</f>
        <v>15766</v>
      </c>
      <c r="D60" s="21">
        <f t="shared" si="9"/>
        <v>160440</v>
      </c>
      <c r="E60" s="21">
        <f t="shared" si="10"/>
        <v>156.6796875</v>
      </c>
    </row>
    <row r="61">
      <c r="A61" s="21">
        <f>16323</f>
        <v>16323</v>
      </c>
      <c r="B61" s="21">
        <f t="shared" si="8"/>
        <v>0</v>
      </c>
      <c r="C61" s="21">
        <f>16039</f>
        <v>16039</v>
      </c>
      <c r="D61" s="21">
        <f t="shared" si="9"/>
        <v>160440</v>
      </c>
      <c r="E61" s="21">
        <f t="shared" si="10"/>
        <v>156.6796875</v>
      </c>
    </row>
    <row r="62">
      <c r="A62" s="21">
        <f>16562</f>
        <v>16562</v>
      </c>
      <c r="B62" s="21">
        <f t="shared" si="8"/>
        <v>0</v>
      </c>
      <c r="C62" s="21">
        <f>16271</f>
        <v>16271</v>
      </c>
      <c r="D62" s="21">
        <f t="shared" si="9"/>
        <v>160440</v>
      </c>
      <c r="E62" s="21">
        <f t="shared" si="10"/>
        <v>156.6796875</v>
      </c>
    </row>
    <row r="63">
      <c r="A63" s="21">
        <f>16787</f>
        <v>16787</v>
      </c>
      <c r="B63" s="21">
        <f t="shared" si="8"/>
        <v>0</v>
      </c>
      <c r="C63" s="21">
        <f>16513</f>
        <v>16513</v>
      </c>
      <c r="D63" s="21">
        <f t="shared" si="9"/>
        <v>160440</v>
      </c>
      <c r="E63" s="21">
        <f t="shared" si="10"/>
        <v>156.6796875</v>
      </c>
    </row>
    <row r="64">
      <c r="A64" s="21">
        <f>17061</f>
        <v>17061</v>
      </c>
      <c r="B64" s="21">
        <f t="shared" si="8"/>
        <v>0</v>
      </c>
      <c r="C64" s="21">
        <f>16743</f>
        <v>16743</v>
      </c>
      <c r="D64" s="21">
        <f t="shared" si="9"/>
        <v>160440</v>
      </c>
      <c r="E64" s="21">
        <f t="shared" si="10"/>
        <v>156.6796875</v>
      </c>
    </row>
    <row r="65">
      <c r="A65" s="21">
        <f>17312</f>
        <v>17312</v>
      </c>
      <c r="B65" s="21">
        <f t="shared" si="8"/>
        <v>0</v>
      </c>
      <c r="C65" s="21">
        <f>17001</f>
        <v>17001</v>
      </c>
      <c r="D65" s="21">
        <f t="shared" si="9"/>
        <v>160440</v>
      </c>
      <c r="E65" s="21">
        <f t="shared" si="10"/>
        <v>156.6796875</v>
      </c>
    </row>
    <row r="66">
      <c r="A66" s="21">
        <f>17553</f>
        <v>17553</v>
      </c>
      <c r="B66" s="21">
        <f t="shared" si="8"/>
        <v>0</v>
      </c>
      <c r="C66" s="21">
        <f>17253</f>
        <v>17253</v>
      </c>
      <c r="D66" s="21">
        <f t="shared" si="9"/>
        <v>160440</v>
      </c>
      <c r="E66" s="21">
        <f t="shared" si="10"/>
        <v>156.6796875</v>
      </c>
    </row>
    <row r="67">
      <c r="A67" s="21">
        <f>17789</f>
        <v>17789</v>
      </c>
      <c r="B67" s="21">
        <f>3</f>
        <v>3</v>
      </c>
      <c r="C67" s="21">
        <f>17507</f>
        <v>17507</v>
      </c>
      <c r="D67" s="21">
        <f t="shared" si="9"/>
        <v>160440</v>
      </c>
      <c r="E67" s="21">
        <f t="shared" si="10"/>
        <v>156.6796875</v>
      </c>
    </row>
    <row r="68">
      <c r="A68" s="21">
        <f>18015</f>
        <v>18015</v>
      </c>
      <c r="B68" s="21">
        <f t="shared" ref="B68:B79" si="11">0</f>
        <v>0</v>
      </c>
      <c r="C68" s="21">
        <f>17752</f>
        <v>17752</v>
      </c>
      <c r="D68" s="21">
        <f t="shared" si="9"/>
        <v>160440</v>
      </c>
      <c r="E68" s="21">
        <f t="shared" si="10"/>
        <v>156.6796875</v>
      </c>
    </row>
    <row r="69">
      <c r="A69" s="21">
        <f>18222</f>
        <v>18222</v>
      </c>
      <c r="B69" s="21">
        <f t="shared" si="11"/>
        <v>0</v>
      </c>
      <c r="C69" s="21">
        <f>17970</f>
        <v>17970</v>
      </c>
      <c r="D69" s="21">
        <f>162570</f>
        <v>162570</v>
      </c>
      <c r="E69" s="21">
        <f>158.759765625</f>
        <v>158.759765625</v>
      </c>
    </row>
    <row r="70">
      <c r="A70" s="21">
        <f>18473</f>
        <v>18473</v>
      </c>
      <c r="B70" s="21">
        <f t="shared" si="11"/>
        <v>0</v>
      </c>
      <c r="C70" s="21">
        <f>18190</f>
        <v>18190</v>
      </c>
      <c r="D70" s="21">
        <f t="shared" ref="D70:D80" si="12">164992</f>
        <v>164992</v>
      </c>
      <c r="E70" s="21">
        <f t="shared" ref="E70:E80" si="13">161.125</f>
        <v>161.125</v>
      </c>
    </row>
    <row r="71">
      <c r="A71" s="21">
        <f>18720</f>
        <v>18720</v>
      </c>
      <c r="B71" s="21">
        <f t="shared" si="11"/>
        <v>0</v>
      </c>
      <c r="C71" s="21">
        <f>18450</f>
        <v>18450</v>
      </c>
      <c r="D71" s="21">
        <f t="shared" si="12"/>
        <v>164992</v>
      </c>
      <c r="E71" s="21">
        <f t="shared" si="13"/>
        <v>161.125</v>
      </c>
    </row>
    <row r="72">
      <c r="A72" s="21">
        <f>18967</f>
        <v>18967</v>
      </c>
      <c r="B72" s="21">
        <f t="shared" si="11"/>
        <v>0</v>
      </c>
      <c r="C72" s="21">
        <f>18686</f>
        <v>18686</v>
      </c>
      <c r="D72" s="21">
        <f t="shared" si="12"/>
        <v>164992</v>
      </c>
      <c r="E72" s="21">
        <f t="shared" si="13"/>
        <v>161.125</v>
      </c>
    </row>
    <row r="73">
      <c r="A73" s="21">
        <f>19210</f>
        <v>19210</v>
      </c>
      <c r="B73" s="21">
        <f t="shared" si="11"/>
        <v>0</v>
      </c>
      <c r="C73" s="21">
        <f>18936</f>
        <v>18936</v>
      </c>
      <c r="D73" s="21">
        <f t="shared" si="12"/>
        <v>164992</v>
      </c>
      <c r="E73" s="21">
        <f t="shared" si="13"/>
        <v>161.125</v>
      </c>
    </row>
    <row r="74">
      <c r="A74" s="21">
        <f>19445</f>
        <v>19445</v>
      </c>
      <c r="B74" s="21">
        <f t="shared" si="11"/>
        <v>0</v>
      </c>
      <c r="C74" s="21">
        <f>19165</f>
        <v>19165</v>
      </c>
      <c r="D74" s="21">
        <f t="shared" si="12"/>
        <v>164992</v>
      </c>
      <c r="E74" s="21">
        <f t="shared" si="13"/>
        <v>161.125</v>
      </c>
    </row>
    <row r="75">
      <c r="A75" s="21">
        <f>19671</f>
        <v>19671</v>
      </c>
      <c r="B75" s="21">
        <f t="shared" si="11"/>
        <v>0</v>
      </c>
      <c r="C75" s="21">
        <f>19399</f>
        <v>19399</v>
      </c>
      <c r="D75" s="21">
        <f t="shared" si="12"/>
        <v>164992</v>
      </c>
      <c r="E75" s="21">
        <f t="shared" si="13"/>
        <v>161.125</v>
      </c>
    </row>
    <row r="76">
      <c r="A76" s="21">
        <f>19911</f>
        <v>19911</v>
      </c>
      <c r="B76" s="21">
        <f t="shared" si="11"/>
        <v>0</v>
      </c>
      <c r="C76" s="21">
        <f>19627</f>
        <v>19627</v>
      </c>
      <c r="D76" s="21">
        <f t="shared" si="12"/>
        <v>164992</v>
      </c>
      <c r="E76" s="21">
        <f t="shared" si="13"/>
        <v>161.125</v>
      </c>
    </row>
    <row r="77">
      <c r="A77" s="21">
        <f>20149</f>
        <v>20149</v>
      </c>
      <c r="B77" s="21">
        <f t="shared" si="11"/>
        <v>0</v>
      </c>
      <c r="C77" s="21">
        <f>19868</f>
        <v>19868</v>
      </c>
      <c r="D77" s="21">
        <f t="shared" si="12"/>
        <v>164992</v>
      </c>
      <c r="E77" s="21">
        <f t="shared" si="13"/>
        <v>161.125</v>
      </c>
    </row>
    <row r="78">
      <c r="A78" s="21">
        <f>20403</f>
        <v>20403</v>
      </c>
      <c r="B78" s="21">
        <f t="shared" si="11"/>
        <v>0</v>
      </c>
      <c r="C78" s="21">
        <f>20114</f>
        <v>20114</v>
      </c>
      <c r="D78" s="21">
        <f t="shared" si="12"/>
        <v>164992</v>
      </c>
      <c r="E78" s="21">
        <f t="shared" si="13"/>
        <v>161.125</v>
      </c>
    </row>
    <row r="79">
      <c r="A79" s="21">
        <f>20640</f>
        <v>20640</v>
      </c>
      <c r="B79" s="21">
        <f t="shared" si="11"/>
        <v>0</v>
      </c>
      <c r="C79" s="21">
        <f>20369</f>
        <v>20369</v>
      </c>
      <c r="D79" s="21">
        <f t="shared" si="12"/>
        <v>164992</v>
      </c>
      <c r="E79" s="21">
        <f t="shared" si="13"/>
        <v>161.125</v>
      </c>
    </row>
    <row r="80">
      <c r="A80" s="21">
        <f>20892</f>
        <v>20892</v>
      </c>
      <c r="B80" s="21">
        <f>22</f>
        <v>22</v>
      </c>
      <c r="C80" s="21">
        <f>20598</f>
        <v>20598</v>
      </c>
      <c r="D80" s="21">
        <f t="shared" si="12"/>
        <v>164992</v>
      </c>
      <c r="E80" s="21">
        <f t="shared" si="13"/>
        <v>161.125</v>
      </c>
    </row>
    <row r="81">
      <c r="A81" s="21">
        <f>21142</f>
        <v>21142</v>
      </c>
      <c r="B81" s="21">
        <f t="shared" ref="B81:B92" si="14">0</f>
        <v>0</v>
      </c>
      <c r="C81" s="21">
        <f>20832</f>
        <v>20832</v>
      </c>
      <c r="D81" s="21">
        <f>165012</f>
        <v>165012</v>
      </c>
      <c r="E81" s="21">
        <f>161.14453125</f>
        <v>161.14453125</v>
      </c>
    </row>
    <row r="82">
      <c r="A82" s="21">
        <f>21393</f>
        <v>21393</v>
      </c>
      <c r="B82" s="21">
        <f t="shared" si="14"/>
        <v>0</v>
      </c>
      <c r="C82" s="21">
        <f>21094</f>
        <v>21094</v>
      </c>
      <c r="D82" s="21">
        <f>166240</f>
        <v>166240</v>
      </c>
      <c r="E82" s="21">
        <f>162.34375</f>
        <v>162.34375</v>
      </c>
    </row>
    <row r="83">
      <c r="A83" s="21">
        <f>21642</f>
        <v>21642</v>
      </c>
      <c r="B83" s="21">
        <f t="shared" si="14"/>
        <v>0</v>
      </c>
      <c r="C83" s="21">
        <f>21339</f>
        <v>21339</v>
      </c>
      <c r="D83" s="21">
        <f>166240</f>
        <v>166240</v>
      </c>
      <c r="E83" s="21">
        <f>162.34375</f>
        <v>162.34375</v>
      </c>
    </row>
    <row r="84">
      <c r="A84" s="21">
        <f>21906</f>
        <v>21906</v>
      </c>
      <c r="B84" s="21">
        <f t="shared" si="14"/>
        <v>0</v>
      </c>
      <c r="C84" s="21">
        <f>21588</f>
        <v>21588</v>
      </c>
      <c r="D84" s="21">
        <f>166240</f>
        <v>166240</v>
      </c>
      <c r="E84" s="21">
        <f>162.34375</f>
        <v>162.34375</v>
      </c>
    </row>
    <row r="85">
      <c r="A85" s="21">
        <f>22129</f>
        <v>22129</v>
      </c>
      <c r="B85" s="21">
        <f t="shared" si="14"/>
        <v>0</v>
      </c>
      <c r="C85" s="21">
        <f>21836</f>
        <v>21836</v>
      </c>
      <c r="D85" s="21">
        <f>166240</f>
        <v>166240</v>
      </c>
      <c r="E85" s="21">
        <f>162.34375</f>
        <v>162.34375</v>
      </c>
    </row>
    <row r="86">
      <c r="A86" s="21">
        <f>22402</f>
        <v>22402</v>
      </c>
      <c r="B86" s="21">
        <f t="shared" si="14"/>
        <v>0</v>
      </c>
      <c r="C86" s="21">
        <f>22063</f>
        <v>22063</v>
      </c>
      <c r="D86" s="21">
        <f t="shared" ref="D86:D94" si="15">166244</f>
        <v>166244</v>
      </c>
      <c r="E86" s="21">
        <f t="shared" ref="E86:E94" si="16">162.34765625</f>
        <v>162.34765625</v>
      </c>
    </row>
    <row r="87">
      <c r="A87" s="21">
        <f>22636</f>
        <v>22636</v>
      </c>
      <c r="B87" s="21">
        <f t="shared" si="14"/>
        <v>0</v>
      </c>
      <c r="C87" s="21">
        <f>22322</f>
        <v>22322</v>
      </c>
      <c r="D87" s="21">
        <f t="shared" si="15"/>
        <v>166244</v>
      </c>
      <c r="E87" s="21">
        <f t="shared" si="16"/>
        <v>162.34765625</v>
      </c>
    </row>
    <row r="88">
      <c r="A88" s="21">
        <f>22894</f>
        <v>22894</v>
      </c>
      <c r="B88" s="21">
        <f t="shared" si="14"/>
        <v>0</v>
      </c>
      <c r="C88" s="21">
        <f>22542</f>
        <v>22542</v>
      </c>
      <c r="D88" s="21">
        <f t="shared" si="15"/>
        <v>166244</v>
      </c>
      <c r="E88" s="21">
        <f t="shared" si="16"/>
        <v>162.34765625</v>
      </c>
    </row>
    <row r="89">
      <c r="A89" s="21">
        <f>23128</f>
        <v>23128</v>
      </c>
      <c r="B89" s="21">
        <f t="shared" si="14"/>
        <v>0</v>
      </c>
      <c r="C89" s="21">
        <f>22796</f>
        <v>22796</v>
      </c>
      <c r="D89" s="21">
        <f t="shared" si="15"/>
        <v>166244</v>
      </c>
      <c r="E89" s="21">
        <f t="shared" si="16"/>
        <v>162.34765625</v>
      </c>
    </row>
    <row r="90">
      <c r="A90" s="21">
        <f>23406</f>
        <v>23406</v>
      </c>
      <c r="B90" s="21">
        <f t="shared" si="14"/>
        <v>0</v>
      </c>
      <c r="C90" s="21">
        <f>23010</f>
        <v>23010</v>
      </c>
      <c r="D90" s="21">
        <f t="shared" si="15"/>
        <v>166244</v>
      </c>
      <c r="E90" s="21">
        <f t="shared" si="16"/>
        <v>162.34765625</v>
      </c>
    </row>
    <row r="91">
      <c r="A91" s="21">
        <f>23684</f>
        <v>23684</v>
      </c>
      <c r="B91" s="21">
        <f t="shared" si="14"/>
        <v>0</v>
      </c>
      <c r="C91" s="21">
        <f>23249</f>
        <v>23249</v>
      </c>
      <c r="D91" s="21">
        <f t="shared" si="15"/>
        <v>166244</v>
      </c>
      <c r="E91" s="21">
        <f t="shared" si="16"/>
        <v>162.34765625</v>
      </c>
    </row>
    <row r="92">
      <c r="A92" s="21">
        <f>23938</f>
        <v>23938</v>
      </c>
      <c r="B92" s="21">
        <f t="shared" si="14"/>
        <v>0</v>
      </c>
      <c r="C92" s="21">
        <f>23475</f>
        <v>23475</v>
      </c>
      <c r="D92" s="21">
        <f t="shared" si="15"/>
        <v>166244</v>
      </c>
      <c r="E92" s="21">
        <f t="shared" si="16"/>
        <v>162.34765625</v>
      </c>
    </row>
    <row r="93">
      <c r="A93" s="21">
        <f>24211</f>
        <v>24211</v>
      </c>
      <c r="B93" s="21">
        <f>22</f>
        <v>22</v>
      </c>
      <c r="C93" s="21">
        <f>23683</f>
        <v>23683</v>
      </c>
      <c r="D93" s="21">
        <f t="shared" si="15"/>
        <v>166244</v>
      </c>
      <c r="E93" s="21">
        <f t="shared" si="16"/>
        <v>162.34765625</v>
      </c>
    </row>
    <row r="94">
      <c r="A94" s="21">
        <f>24432</f>
        <v>24432</v>
      </c>
      <c r="B94" s="21">
        <f t="shared" ref="B94:B118" si="17">0</f>
        <v>0</v>
      </c>
      <c r="C94" s="21">
        <f>23904</f>
        <v>23904</v>
      </c>
      <c r="D94" s="21">
        <f t="shared" si="15"/>
        <v>166244</v>
      </c>
      <c r="E94" s="21">
        <f t="shared" si="16"/>
        <v>162.34765625</v>
      </c>
    </row>
    <row r="95">
      <c r="A95" s="21">
        <f>24678</f>
        <v>24678</v>
      </c>
      <c r="B95" s="21">
        <f t="shared" si="17"/>
        <v>0</v>
      </c>
      <c r="C95" s="21">
        <f>24225</f>
        <v>24225</v>
      </c>
      <c r="D95" s="21">
        <f>166248</f>
        <v>166248</v>
      </c>
      <c r="E95" s="21">
        <f>162.3515625</f>
        <v>162.3515625</v>
      </c>
    </row>
    <row r="96">
      <c r="A96" s="21">
        <f>24941</f>
        <v>24941</v>
      </c>
      <c r="B96" s="21">
        <f t="shared" si="17"/>
        <v>0</v>
      </c>
      <c r="C96" s="21">
        <f>24427</f>
        <v>24427</v>
      </c>
      <c r="D96" s="21">
        <f t="shared" ref="D96:D106" si="18">165882</f>
        <v>165882</v>
      </c>
      <c r="E96" s="21">
        <f t="shared" ref="E96:E106" si="19">161.994140625</f>
        <v>161.994140625</v>
      </c>
    </row>
    <row r="97">
      <c r="A97" s="21">
        <f>25184</f>
        <v>25184</v>
      </c>
      <c r="B97" s="21">
        <f t="shared" si="17"/>
        <v>0</v>
      </c>
      <c r="C97" s="21">
        <f>24655</f>
        <v>24655</v>
      </c>
      <c r="D97" s="21">
        <f t="shared" si="18"/>
        <v>165882</v>
      </c>
      <c r="E97" s="21">
        <f t="shared" si="19"/>
        <v>161.994140625</v>
      </c>
    </row>
    <row r="98">
      <c r="A98" s="21">
        <f>25436</f>
        <v>25436</v>
      </c>
      <c r="B98" s="21">
        <f t="shared" si="17"/>
        <v>0</v>
      </c>
      <c r="C98" s="21">
        <f>24880</f>
        <v>24880</v>
      </c>
      <c r="D98" s="21">
        <f t="shared" si="18"/>
        <v>165882</v>
      </c>
      <c r="E98" s="21">
        <f t="shared" si="19"/>
        <v>161.994140625</v>
      </c>
    </row>
    <row r="99">
      <c r="A99" s="21">
        <f>25672</f>
        <v>25672</v>
      </c>
      <c r="B99" s="21">
        <f t="shared" si="17"/>
        <v>0</v>
      </c>
      <c r="C99" s="21">
        <f>25135</f>
        <v>25135</v>
      </c>
      <c r="D99" s="21">
        <f t="shared" si="18"/>
        <v>165882</v>
      </c>
      <c r="E99" s="21">
        <f t="shared" si="19"/>
        <v>161.994140625</v>
      </c>
    </row>
    <row r="100">
      <c r="A100" s="21">
        <f>25904</f>
        <v>25904</v>
      </c>
      <c r="B100" s="21">
        <f t="shared" si="17"/>
        <v>0</v>
      </c>
      <c r="C100" s="21">
        <f>25379</f>
        <v>25379</v>
      </c>
      <c r="D100" s="21">
        <f t="shared" si="18"/>
        <v>165882</v>
      </c>
      <c r="E100" s="21">
        <f t="shared" si="19"/>
        <v>161.994140625</v>
      </c>
    </row>
    <row r="101">
      <c r="A101" s="21">
        <f>26139</f>
        <v>26139</v>
      </c>
      <c r="B101" s="21">
        <f t="shared" si="17"/>
        <v>0</v>
      </c>
      <c r="C101" s="21">
        <f>25607</f>
        <v>25607</v>
      </c>
      <c r="D101" s="21">
        <f t="shared" si="18"/>
        <v>165882</v>
      </c>
      <c r="E101" s="21">
        <f t="shared" si="19"/>
        <v>161.994140625</v>
      </c>
    </row>
    <row r="102">
      <c r="A102" s="21">
        <f>26399</f>
        <v>26399</v>
      </c>
      <c r="B102" s="21">
        <f t="shared" si="17"/>
        <v>0</v>
      </c>
      <c r="C102" s="21">
        <f>25856</f>
        <v>25856</v>
      </c>
      <c r="D102" s="21">
        <f t="shared" si="18"/>
        <v>165882</v>
      </c>
      <c r="E102" s="21">
        <f t="shared" si="19"/>
        <v>161.994140625</v>
      </c>
    </row>
    <row r="103">
      <c r="A103" s="21">
        <f>26622</f>
        <v>26622</v>
      </c>
      <c r="B103" s="21">
        <f t="shared" si="17"/>
        <v>0</v>
      </c>
      <c r="C103" s="21">
        <f>26105</f>
        <v>26105</v>
      </c>
      <c r="D103" s="21">
        <f t="shared" si="18"/>
        <v>165882</v>
      </c>
      <c r="E103" s="21">
        <f t="shared" si="19"/>
        <v>161.994140625</v>
      </c>
    </row>
    <row r="104">
      <c r="A104" s="21">
        <f>26890</f>
        <v>26890</v>
      </c>
      <c r="B104" s="21">
        <f t="shared" si="17"/>
        <v>0</v>
      </c>
      <c r="C104" s="21">
        <f>26360</f>
        <v>26360</v>
      </c>
      <c r="D104" s="21">
        <f t="shared" si="18"/>
        <v>165882</v>
      </c>
      <c r="E104" s="21">
        <f t="shared" si="19"/>
        <v>161.994140625</v>
      </c>
    </row>
    <row r="105">
      <c r="A105" s="21">
        <f>27130</f>
        <v>27130</v>
      </c>
      <c r="B105" s="21">
        <f t="shared" si="17"/>
        <v>0</v>
      </c>
      <c r="C105" s="21">
        <f>26599</f>
        <v>26599</v>
      </c>
      <c r="D105" s="21">
        <f t="shared" si="18"/>
        <v>165882</v>
      </c>
      <c r="E105" s="21">
        <f t="shared" si="19"/>
        <v>161.994140625</v>
      </c>
    </row>
    <row r="106">
      <c r="A106" s="21">
        <f>27364</f>
        <v>27364</v>
      </c>
      <c r="B106" s="21">
        <f t="shared" si="17"/>
        <v>0</v>
      </c>
      <c r="C106" s="21">
        <f>26836</f>
        <v>26836</v>
      </c>
      <c r="D106" s="21">
        <f t="shared" si="18"/>
        <v>165882</v>
      </c>
      <c r="E106" s="21">
        <f t="shared" si="19"/>
        <v>161.994140625</v>
      </c>
    </row>
    <row r="107">
      <c r="A107" s="21">
        <f>27613</f>
        <v>27613</v>
      </c>
      <c r="B107" s="21">
        <f t="shared" si="17"/>
        <v>0</v>
      </c>
      <c r="C107" s="21">
        <f>27055</f>
        <v>27055</v>
      </c>
      <c r="D107" s="21">
        <f>165886</f>
        <v>165886</v>
      </c>
      <c r="E107" s="21">
        <f>161.998046875</f>
        <v>161.998046875</v>
      </c>
    </row>
    <row r="108">
      <c r="A108" s="21">
        <f>27863</f>
        <v>27863</v>
      </c>
      <c r="B108" s="21">
        <f t="shared" si="17"/>
        <v>0</v>
      </c>
      <c r="C108" s="21">
        <f>27326</f>
        <v>27326</v>
      </c>
      <c r="D108" s="21">
        <f>165940</f>
        <v>165940</v>
      </c>
      <c r="E108" s="21">
        <f>162.05078125</f>
        <v>162.05078125</v>
      </c>
    </row>
    <row r="109">
      <c r="A109" s="21">
        <f>28109</f>
        <v>28109</v>
      </c>
      <c r="B109" s="21">
        <f t="shared" si="17"/>
        <v>0</v>
      </c>
      <c r="C109" s="21">
        <f>27576</f>
        <v>27576</v>
      </c>
      <c r="D109" s="21">
        <f t="shared" ref="D109:D121" si="20">166066</f>
        <v>166066</v>
      </c>
      <c r="E109" s="21">
        <f t="shared" ref="E109:E121" si="21">162.173828125</f>
        <v>162.173828125</v>
      </c>
    </row>
    <row r="110">
      <c r="A110" s="21">
        <f>28357</f>
        <v>28357</v>
      </c>
      <c r="B110" s="21">
        <f t="shared" si="17"/>
        <v>0</v>
      </c>
      <c r="C110" s="21">
        <f>27822</f>
        <v>27822</v>
      </c>
      <c r="D110" s="21">
        <f t="shared" si="20"/>
        <v>166066</v>
      </c>
      <c r="E110" s="21">
        <f t="shared" si="21"/>
        <v>162.173828125</v>
      </c>
    </row>
    <row r="111">
      <c r="A111" s="21">
        <f>28607</f>
        <v>28607</v>
      </c>
      <c r="B111" s="21">
        <f t="shared" si="17"/>
        <v>0</v>
      </c>
      <c r="C111" s="21">
        <f>28063</f>
        <v>28063</v>
      </c>
      <c r="D111" s="21">
        <f t="shared" si="20"/>
        <v>166066</v>
      </c>
      <c r="E111" s="21">
        <f t="shared" si="21"/>
        <v>162.173828125</v>
      </c>
    </row>
    <row r="112">
      <c r="A112" s="21">
        <f>28835</f>
        <v>28835</v>
      </c>
      <c r="B112" s="21">
        <f t="shared" si="17"/>
        <v>0</v>
      </c>
      <c r="C112" s="21">
        <f>28305</f>
        <v>28305</v>
      </c>
      <c r="D112" s="21">
        <f t="shared" si="20"/>
        <v>166066</v>
      </c>
      <c r="E112" s="21">
        <f t="shared" si="21"/>
        <v>162.173828125</v>
      </c>
    </row>
    <row r="113">
      <c r="A113" s="21">
        <f>29051</f>
        <v>29051</v>
      </c>
      <c r="B113" s="21">
        <f t="shared" si="17"/>
        <v>0</v>
      </c>
      <c r="C113" s="21">
        <f>28562</f>
        <v>28562</v>
      </c>
      <c r="D113" s="21">
        <f t="shared" si="20"/>
        <v>166066</v>
      </c>
      <c r="E113" s="21">
        <f t="shared" si="21"/>
        <v>162.173828125</v>
      </c>
    </row>
    <row r="114">
      <c r="A114" s="21">
        <f>29317</f>
        <v>29317</v>
      </c>
      <c r="B114" s="21">
        <f t="shared" si="17"/>
        <v>0</v>
      </c>
      <c r="C114" s="21">
        <f>28790</f>
        <v>28790</v>
      </c>
      <c r="D114" s="21">
        <f t="shared" si="20"/>
        <v>166066</v>
      </c>
      <c r="E114" s="21">
        <f t="shared" si="21"/>
        <v>162.173828125</v>
      </c>
    </row>
    <row r="115">
      <c r="A115" s="21">
        <f>29557</f>
        <v>29557</v>
      </c>
      <c r="B115" s="21">
        <f t="shared" si="17"/>
        <v>0</v>
      </c>
      <c r="C115" s="21">
        <f>29021</f>
        <v>29021</v>
      </c>
      <c r="D115" s="21">
        <f t="shared" si="20"/>
        <v>166066</v>
      </c>
      <c r="E115" s="21">
        <f t="shared" si="21"/>
        <v>162.173828125</v>
      </c>
    </row>
    <row r="116">
      <c r="A116" s="21">
        <f>29779</f>
        <v>29779</v>
      </c>
      <c r="B116" s="21">
        <f t="shared" si="17"/>
        <v>0</v>
      </c>
      <c r="C116" s="21">
        <f>29281</f>
        <v>29281</v>
      </c>
      <c r="D116" s="21">
        <f t="shared" si="20"/>
        <v>166066</v>
      </c>
      <c r="E116" s="21">
        <f t="shared" si="21"/>
        <v>162.173828125</v>
      </c>
    </row>
    <row r="117">
      <c r="A117" s="21">
        <f>30032</f>
        <v>30032</v>
      </c>
      <c r="B117" s="21">
        <f t="shared" si="17"/>
        <v>0</v>
      </c>
      <c r="C117" s="21">
        <f>29518</f>
        <v>29518</v>
      </c>
      <c r="D117" s="21">
        <f t="shared" si="20"/>
        <v>166066</v>
      </c>
      <c r="E117" s="21">
        <f t="shared" si="21"/>
        <v>162.173828125</v>
      </c>
    </row>
    <row r="118">
      <c r="A118" s="21">
        <f>30286</f>
        <v>30286</v>
      </c>
      <c r="B118" s="21">
        <f t="shared" si="17"/>
        <v>0</v>
      </c>
      <c r="C118" s="21">
        <f>29743</f>
        <v>29743</v>
      </c>
      <c r="D118" s="21">
        <f t="shared" si="20"/>
        <v>166066</v>
      </c>
      <c r="E118" s="21">
        <f t="shared" si="21"/>
        <v>162.173828125</v>
      </c>
    </row>
    <row r="119">
      <c r="A119" s="21">
        <f>30549</f>
        <v>30549</v>
      </c>
      <c r="B119" s="21">
        <f>9</f>
        <v>9</v>
      </c>
      <c r="C119" s="21">
        <f>29984</f>
        <v>29984</v>
      </c>
      <c r="D119" s="21">
        <f t="shared" si="20"/>
        <v>166066</v>
      </c>
      <c r="E119" s="21">
        <f t="shared" si="21"/>
        <v>162.173828125</v>
      </c>
    </row>
    <row r="120">
      <c r="A120" s="21">
        <f>30788</f>
        <v>30788</v>
      </c>
      <c r="B120" s="21">
        <f t="shared" ref="B120:B128" si="22">0</f>
        <v>0</v>
      </c>
      <c r="C120" s="21">
        <f>30227</f>
        <v>30227</v>
      </c>
      <c r="D120" s="21">
        <f t="shared" si="20"/>
        <v>166066</v>
      </c>
      <c r="E120" s="21">
        <f t="shared" si="21"/>
        <v>162.173828125</v>
      </c>
    </row>
    <row r="121">
      <c r="A121" s="21">
        <f>31010</f>
        <v>31010</v>
      </c>
      <c r="B121" s="21">
        <f t="shared" si="22"/>
        <v>0</v>
      </c>
      <c r="C121" s="21">
        <f>30502</f>
        <v>30502</v>
      </c>
      <c r="D121" s="21">
        <f t="shared" si="20"/>
        <v>166066</v>
      </c>
      <c r="E121" s="21">
        <f t="shared" si="21"/>
        <v>162.173828125</v>
      </c>
    </row>
    <row r="122">
      <c r="A122" s="21">
        <f>31246</f>
        <v>31246</v>
      </c>
      <c r="B122" s="21">
        <f t="shared" si="22"/>
        <v>0</v>
      </c>
      <c r="C122" s="21">
        <f>30777</f>
        <v>30777</v>
      </c>
      <c r="D122" s="21">
        <f t="shared" ref="D122:D131" si="23">166114</f>
        <v>166114</v>
      </c>
      <c r="E122" s="21">
        <f t="shared" ref="E122:E131" si="24">162.220703125</f>
        <v>162.220703125</v>
      </c>
    </row>
    <row r="123">
      <c r="A123" s="21">
        <f>31482</f>
        <v>31482</v>
      </c>
      <c r="B123" s="21">
        <f t="shared" si="22"/>
        <v>0</v>
      </c>
      <c r="C123" s="21">
        <f>31001</f>
        <v>31001</v>
      </c>
      <c r="D123" s="21">
        <f t="shared" si="23"/>
        <v>166114</v>
      </c>
      <c r="E123" s="21">
        <f t="shared" si="24"/>
        <v>162.220703125</v>
      </c>
    </row>
    <row r="124">
      <c r="A124" s="21">
        <f>31737</f>
        <v>31737</v>
      </c>
      <c r="B124" s="21">
        <f t="shared" si="22"/>
        <v>0</v>
      </c>
      <c r="C124" s="21">
        <f>31223</f>
        <v>31223</v>
      </c>
      <c r="D124" s="21">
        <f t="shared" si="23"/>
        <v>166114</v>
      </c>
      <c r="E124" s="21">
        <f t="shared" si="24"/>
        <v>162.220703125</v>
      </c>
    </row>
    <row r="125">
      <c r="A125" s="21">
        <f>32012</f>
        <v>32012</v>
      </c>
      <c r="B125" s="21">
        <f t="shared" si="22"/>
        <v>0</v>
      </c>
      <c r="C125" s="21">
        <f>31445</f>
        <v>31445</v>
      </c>
      <c r="D125" s="21">
        <f t="shared" si="23"/>
        <v>166114</v>
      </c>
      <c r="E125" s="21">
        <f t="shared" si="24"/>
        <v>162.220703125</v>
      </c>
    </row>
    <row r="126">
      <c r="A126" s="21">
        <f>32250</f>
        <v>32250</v>
      </c>
      <c r="B126" s="21">
        <f t="shared" si="22"/>
        <v>0</v>
      </c>
      <c r="C126" s="21">
        <f>31692</f>
        <v>31692</v>
      </c>
      <c r="D126" s="21">
        <f t="shared" si="23"/>
        <v>166114</v>
      </c>
      <c r="E126" s="21">
        <f t="shared" si="24"/>
        <v>162.220703125</v>
      </c>
    </row>
    <row r="127">
      <c r="A127" s="21">
        <f>32477</f>
        <v>32477</v>
      </c>
      <c r="B127" s="21">
        <f t="shared" si="22"/>
        <v>0</v>
      </c>
      <c r="C127" s="21">
        <f>31956</f>
        <v>31956</v>
      </c>
      <c r="D127" s="21">
        <f t="shared" si="23"/>
        <v>166114</v>
      </c>
      <c r="E127" s="21">
        <f t="shared" si="24"/>
        <v>162.220703125</v>
      </c>
    </row>
    <row r="128">
      <c r="A128" s="21">
        <f>32730</f>
        <v>32730</v>
      </c>
      <c r="B128" s="21">
        <f t="shared" si="22"/>
        <v>0</v>
      </c>
      <c r="C128" s="21">
        <f>32202</f>
        <v>32202</v>
      </c>
      <c r="D128" s="21">
        <f t="shared" si="23"/>
        <v>166114</v>
      </c>
      <c r="E128" s="21">
        <f t="shared" si="24"/>
        <v>162.220703125</v>
      </c>
    </row>
    <row r="129">
      <c r="A129" s="21">
        <f>32975</f>
        <v>32975</v>
      </c>
      <c r="B129" s="21">
        <f>17</f>
        <v>17</v>
      </c>
      <c r="C129" s="21">
        <f>32439</f>
        <v>32439</v>
      </c>
      <c r="D129" s="21">
        <f t="shared" si="23"/>
        <v>166114</v>
      </c>
      <c r="E129" s="21">
        <f t="shared" si="24"/>
        <v>162.220703125</v>
      </c>
    </row>
    <row r="130">
      <c r="A130" s="21">
        <f>33225</f>
        <v>33225</v>
      </c>
      <c r="B130" s="21">
        <f t="shared" ref="B130:B139" si="25">0</f>
        <v>0</v>
      </c>
      <c r="C130" s="21">
        <f>32689</f>
        <v>32689</v>
      </c>
      <c r="D130" s="21">
        <f t="shared" si="23"/>
        <v>166114</v>
      </c>
      <c r="E130" s="21">
        <f t="shared" si="24"/>
        <v>162.220703125</v>
      </c>
    </row>
    <row r="131">
      <c r="A131" s="21">
        <f>33446</f>
        <v>33446</v>
      </c>
      <c r="B131" s="21">
        <f t="shared" si="25"/>
        <v>0</v>
      </c>
      <c r="C131" s="21">
        <f>32923</f>
        <v>32923</v>
      </c>
      <c r="D131" s="21">
        <f t="shared" si="23"/>
        <v>166114</v>
      </c>
      <c r="E131" s="21">
        <f t="shared" si="24"/>
        <v>162.220703125</v>
      </c>
    </row>
    <row r="132">
      <c r="A132" s="21">
        <f>33690</f>
        <v>33690</v>
      </c>
      <c r="B132" s="21">
        <f t="shared" si="25"/>
        <v>0</v>
      </c>
      <c r="C132" s="21">
        <f>33190</f>
        <v>33190</v>
      </c>
      <c r="D132" s="21">
        <f t="shared" ref="D132:D142" si="26">166334</f>
        <v>166334</v>
      </c>
      <c r="E132" s="21">
        <f t="shared" ref="E132:E142" si="27">162.435546875</f>
        <v>162.435546875</v>
      </c>
    </row>
    <row r="133">
      <c r="A133" s="21">
        <f>33946</f>
        <v>33946</v>
      </c>
      <c r="B133" s="21">
        <f t="shared" si="25"/>
        <v>0</v>
      </c>
      <c r="C133" s="21">
        <f>33437</f>
        <v>33437</v>
      </c>
      <c r="D133" s="21">
        <f t="shared" si="26"/>
        <v>166334</v>
      </c>
      <c r="E133" s="21">
        <f t="shared" si="27"/>
        <v>162.435546875</v>
      </c>
    </row>
    <row r="134">
      <c r="A134" s="21">
        <f>34180</f>
        <v>34180</v>
      </c>
      <c r="B134" s="21">
        <f t="shared" si="25"/>
        <v>0</v>
      </c>
      <c r="C134" s="21">
        <f>33658</f>
        <v>33658</v>
      </c>
      <c r="D134" s="21">
        <f t="shared" si="26"/>
        <v>166334</v>
      </c>
      <c r="E134" s="21">
        <f t="shared" si="27"/>
        <v>162.435546875</v>
      </c>
    </row>
    <row r="135">
      <c r="A135" s="21">
        <f>34423</f>
        <v>34423</v>
      </c>
      <c r="B135" s="21">
        <f t="shared" si="25"/>
        <v>0</v>
      </c>
      <c r="C135" s="21">
        <f>33912</f>
        <v>33912</v>
      </c>
      <c r="D135" s="21">
        <f t="shared" si="26"/>
        <v>166334</v>
      </c>
      <c r="E135" s="21">
        <f t="shared" si="27"/>
        <v>162.435546875</v>
      </c>
    </row>
    <row r="136">
      <c r="A136" s="21">
        <f>34658</f>
        <v>34658</v>
      </c>
      <c r="B136" s="21">
        <f t="shared" si="25"/>
        <v>0</v>
      </c>
      <c r="C136" s="21">
        <f>34150</f>
        <v>34150</v>
      </c>
      <c r="D136" s="21">
        <f t="shared" si="26"/>
        <v>166334</v>
      </c>
      <c r="E136" s="21">
        <f t="shared" si="27"/>
        <v>162.435546875</v>
      </c>
    </row>
    <row r="137">
      <c r="A137" s="21">
        <f>34882</f>
        <v>34882</v>
      </c>
      <c r="B137" s="21">
        <f t="shared" si="25"/>
        <v>0</v>
      </c>
      <c r="C137" s="21">
        <f>34381</f>
        <v>34381</v>
      </c>
      <c r="D137" s="21">
        <f t="shared" si="26"/>
        <v>166334</v>
      </c>
      <c r="E137" s="21">
        <f t="shared" si="27"/>
        <v>162.435546875</v>
      </c>
    </row>
    <row r="138">
      <c r="A138" s="21">
        <f>35135</f>
        <v>35135</v>
      </c>
      <c r="B138" s="21">
        <f t="shared" si="25"/>
        <v>0</v>
      </c>
      <c r="C138" s="21">
        <f>34628</f>
        <v>34628</v>
      </c>
      <c r="D138" s="21">
        <f t="shared" si="26"/>
        <v>166334</v>
      </c>
      <c r="E138" s="21">
        <f t="shared" si="27"/>
        <v>162.435546875</v>
      </c>
    </row>
    <row r="139">
      <c r="A139" s="21">
        <f>35371</f>
        <v>35371</v>
      </c>
      <c r="B139" s="21">
        <f t="shared" si="25"/>
        <v>0</v>
      </c>
      <c r="C139" s="21">
        <f>34847</f>
        <v>34847</v>
      </c>
      <c r="D139" s="21">
        <f t="shared" si="26"/>
        <v>166334</v>
      </c>
      <c r="E139" s="21">
        <f t="shared" si="27"/>
        <v>162.435546875</v>
      </c>
    </row>
    <row r="140">
      <c r="C140" s="21">
        <f>35085</f>
        <v>35085</v>
      </c>
      <c r="D140" s="21">
        <f t="shared" si="26"/>
        <v>166334</v>
      </c>
      <c r="E140" s="21">
        <f t="shared" si="27"/>
        <v>162.435546875</v>
      </c>
    </row>
    <row r="141">
      <c r="C141" s="21">
        <f>35322</f>
        <v>35322</v>
      </c>
      <c r="D141" s="21">
        <f t="shared" si="26"/>
        <v>166334</v>
      </c>
      <c r="E141" s="21">
        <f t="shared" si="27"/>
        <v>162.435546875</v>
      </c>
    </row>
    <row r="142">
      <c r="C142" s="21">
        <f>35505</f>
        <v>35505</v>
      </c>
      <c r="D142" s="21">
        <f t="shared" si="26"/>
        <v>166334</v>
      </c>
      <c r="E142" s="21">
        <f t="shared" si="27"/>
        <v>162.435546875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2015-10-22T14:36:22Z</dcterms:modified>
  <cp:lastPrinted>2016-01-08T15:46:44Z</cp:lastPrinted>
</cp:coreProperties>
</file>