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<sst xmlns="http://schemas.openxmlformats.org/spreadsheetml/2006/main" count="8" uniqueCount="8">
  <si>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</si>
  <si>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</si>
  <si>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</si>
  <si>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</si>
  <si>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(138x)</t>
  </si>
  <si>
    <t>AVERAGE TIME BETWEEN MEM TIMESTAMPS (ms) (142x)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</si>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</sst>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Sheet1!$A$2:$A$139</c:f>
              <c:numCache/>
            </c:numRef>
          </c:cat>
          <c:val>
            <c:numRef>
              <c:f>Sheet1!$B$2:$B$139</c:f>
              <c:numCache/>
            </c:numRef>
          </c:val>
          <c:smooth val="0"/>
        </c:ser>
        <c:marker val="1"/>
        <c:axId val="1096485705"/>
        <c:axId val="1834361038"/>
      </c:lineChart>
      <c:catAx>
        <c:axId val="109648570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34361038"/>
        <c:crosses val="autoZero"/>
        <c:auto val="1"/>
        <c:lblOffset val="100"/>
        <c:tickLblSkip val="1"/>
        <c:tickMarkSkip val="1"/>
        <c:noMultiLvlLbl val="0"/>
      </c:catAx>
      <c:valAx>
        <c:axId val="183436103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9648570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Sheet1!$C$2:$C$143</c:f>
              <c:numCache/>
            </c:numRef>
          </c:cat>
          <c:val>
            <c:numRef>
              <c:f>Sheet1!$E$2:$E$143</c:f>
              <c:numCache/>
            </c:numRef>
          </c:val>
          <c:smooth val="0"/>
        </c:ser>
        <c:marker val="1"/>
        <c:axId val="823914581"/>
        <c:axId val="1680503330"/>
      </c:lineChart>
      <c:catAx>
        <c:axId val="82391458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80503330"/>
        <c:crosses val="autoZero"/>
        <c:auto val="1"/>
        <c:lblOffset val="100"/>
        <c:tickLblSkip val="1"/>
        <c:tickMarkSkip val="1"/>
        <c:noMultiLvlLbl val="0"/>
      </c:catAx>
      <c:valAx>
        <c:axId val="168050333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2391458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zoomScale="90" zoomScalePageLayoutView="90" topLeftCell="A4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2434</f>
        <v>2434</v>
      </c>
      <c r="B2" s="21">
        <f>13</f>
        <v>13</v>
      </c>
      <c r="C2" s="21">
        <f>2473</f>
        <v>2473</v>
      </c>
      <c r="D2" s="21">
        <f>10379</f>
        <v>10379</v>
      </c>
      <c r="E2" s="21">
        <f>10.1357421875</f>
        <v>10.1357421875</v>
      </c>
      <c r="G2" s="21">
        <f>245</f>
        <v>245</v>
      </c>
    </row>
    <row r="3">
      <c r="A3" s="21">
        <f>2710</f>
        <v>2710</v>
      </c>
      <c r="B3" s="21">
        <f>19</f>
        <v>19</v>
      </c>
      <c r="C3" s="21">
        <f>2660</f>
        <v>2660</v>
      </c>
      <c r="D3" s="21">
        <f>16837</f>
        <v>16837</v>
      </c>
      <c r="E3" s="21">
        <f>16.4423828125</f>
        <v>16.4423828125</v>
      </c>
    </row>
    <row r="4">
      <c r="A4" s="21">
        <f>2969</f>
        <v>2969</v>
      </c>
      <c r="B4" s="21">
        <f>43</f>
        <v>43</v>
      </c>
      <c r="C4" s="21">
        <f>2884</f>
        <v>2884</v>
      </c>
      <c r="D4" s="21">
        <f>96529</f>
        <v>96529</v>
      </c>
      <c r="E4" s="21">
        <f>94.2666015625</f>
        <v>94.2666015625</v>
      </c>
      <c r="G4" s="21" t="s">
        <v>5</v>
      </c>
    </row>
    <row r="5">
      <c r="A5" s="21">
        <f>3172</f>
        <v>3172</v>
      </c>
      <c r="B5" s="21">
        <f>25</f>
        <v>25</v>
      </c>
      <c r="C5" s="21">
        <f>3107</f>
        <v>3107</v>
      </c>
      <c r="D5" s="21">
        <f>105563</f>
        <v>105563</v>
      </c>
      <c r="E5" s="21">
        <f>103.0888671875</f>
        <v>103.0888671875</v>
      </c>
      <c r="G5" s="21">
        <f>239</f>
        <v>239</v>
      </c>
    </row>
    <row r="6">
      <c r="A6" s="21">
        <f>3387</f>
        <v>3387</v>
      </c>
      <c r="B6" s="21">
        <f>20</f>
        <v>20</v>
      </c>
      <c r="C6" s="21">
        <f>3319</f>
        <v>3319</v>
      </c>
      <c r="D6" s="21">
        <f>107067</f>
        <v>107067</v>
      </c>
      <c r="E6" s="21">
        <f>104.5576171875</f>
        <v>104.5576171875</v>
      </c>
    </row>
    <row r="7">
      <c r="A7" s="21">
        <f>3623</f>
        <v>3623</v>
      </c>
      <c r="B7" s="21">
        <f>24</f>
        <v>24</v>
      </c>
      <c r="C7" s="21">
        <f>3589</f>
        <v>3589</v>
      </c>
      <c r="D7" s="21">
        <f>109883</f>
        <v>109883</v>
      </c>
      <c r="E7" s="21">
        <f>107.3076171875</f>
        <v>107.3076171875</v>
      </c>
    </row>
    <row r="8">
      <c r="A8" s="21">
        <f>3841</f>
        <v>3841</v>
      </c>
      <c r="B8" s="21">
        <f>25</f>
        <v>25</v>
      </c>
      <c r="C8" s="21">
        <f>3781</f>
        <v>3781</v>
      </c>
      <c r="D8" s="21">
        <f>112594</f>
        <v>112594</v>
      </c>
      <c r="E8" s="21">
        <f>109.955078125</f>
        <v>109.955078125</v>
      </c>
    </row>
    <row r="9">
      <c r="A9" s="21">
        <f>4088</f>
        <v>4088</v>
      </c>
      <c r="B9" s="21">
        <f>21</f>
        <v>21</v>
      </c>
      <c r="C9" s="21">
        <f>4077</f>
        <v>4077</v>
      </c>
      <c r="D9" s="21">
        <f>123234</f>
        <v>123234</v>
      </c>
      <c r="E9" s="21">
        <f>120.345703125</f>
        <v>120.345703125</v>
      </c>
    </row>
    <row r="10">
      <c r="A10" s="21">
        <f>4340</f>
        <v>4340</v>
      </c>
      <c r="B10" s="21">
        <f t="shared" ref="B10:B18" si="0">0</f>
        <v>0</v>
      </c>
      <c r="C10" s="21">
        <f>4313</f>
        <v>4313</v>
      </c>
      <c r="D10" s="21">
        <f>139464</f>
        <v>139464</v>
      </c>
      <c r="E10" s="21">
        <f>136.1953125</f>
        <v>136.1953125</v>
      </c>
    </row>
    <row r="11">
      <c r="A11" s="21">
        <f>4615</f>
        <v>4615</v>
      </c>
      <c r="B11" s="21">
        <f t="shared" si="0"/>
        <v>0</v>
      </c>
      <c r="C11" s="21">
        <f>4577</f>
        <v>4577</v>
      </c>
      <c r="D11" s="21">
        <f t="shared" ref="D11:D19" si="1">143643</f>
        <v>143643</v>
      </c>
      <c r="E11" s="21">
        <f t="shared" ref="E11:E19" si="2">140.2763671875</f>
        <v>140.2763671875</v>
      </c>
    </row>
    <row r="12">
      <c r="A12" s="21">
        <f>4873</f>
        <v>4873</v>
      </c>
      <c r="B12" s="21">
        <f t="shared" si="0"/>
        <v>0</v>
      </c>
      <c r="C12" s="21">
        <f>4820</f>
        <v>4820</v>
      </c>
      <c r="D12" s="21">
        <f t="shared" si="1"/>
        <v>143643</v>
      </c>
      <c r="E12" s="21">
        <f t="shared" si="2"/>
        <v>140.2763671875</v>
      </c>
      <c r="H12" s="21" t="s">
        <v>6</v>
      </c>
      <c r="I12" s="21" t="s">
        <v>7</v>
      </c>
      <c r="J12" s="21" t="s">
        <v>8</v>
      </c>
    </row>
    <row r="13">
      <c r="A13" s="21">
        <f>5129</f>
        <v>5129</v>
      </c>
      <c r="B13" s="21">
        <f t="shared" si="0"/>
        <v>0</v>
      </c>
      <c r="C13" s="21">
        <f>5063</f>
        <v>5063</v>
      </c>
      <c r="D13" s="21">
        <f t="shared" si="1"/>
        <v>143643</v>
      </c>
      <c r="E13" s="21">
        <f t="shared" si="2"/>
        <v>140.2763671875</v>
      </c>
      <c r="H13" s="21">
        <f>AVERAGE(E11:E20)</f>
        <v>140.30107421875</v>
      </c>
      <c r="I13" s="21">
        <f>MAX(E2:E143)</f>
        <v>162.337890625</v>
      </c>
      <c r="J13" s="21">
        <v>162</v>
      </c>
    </row>
    <row r="14">
      <c r="A14" s="21">
        <f>5397</f>
        <v>5397</v>
      </c>
      <c r="B14" s="21">
        <f t="shared" si="0"/>
        <v>0</v>
      </c>
      <c r="C14" s="21">
        <f>5288</f>
        <v>5288</v>
      </c>
      <c r="D14" s="21">
        <f t="shared" si="1"/>
        <v>143643</v>
      </c>
      <c r="E14" s="21">
        <f t="shared" si="2"/>
        <v>140.2763671875</v>
      </c>
    </row>
    <row r="15">
      <c r="A15" s="21">
        <f>5662</f>
        <v>5662</v>
      </c>
      <c r="B15" s="21">
        <f t="shared" si="0"/>
        <v>0</v>
      </c>
      <c r="C15" s="21">
        <f>5616</f>
        <v>5616</v>
      </c>
      <c r="D15" s="21">
        <f t="shared" si="1"/>
        <v>143643</v>
      </c>
      <c r="E15" s="21">
        <f t="shared" si="2"/>
        <v>140.2763671875</v>
      </c>
    </row>
    <row r="16">
      <c r="A16" s="21">
        <f>5890</f>
        <v>5890</v>
      </c>
      <c r="B16" s="21">
        <f t="shared" si="0"/>
        <v>0</v>
      </c>
      <c r="C16" s="21">
        <f>5878</f>
        <v>5878</v>
      </c>
      <c r="D16" s="21">
        <f t="shared" si="1"/>
        <v>143643</v>
      </c>
      <c r="E16" s="21">
        <f t="shared" si="2"/>
        <v>140.2763671875</v>
      </c>
    </row>
    <row r="17">
      <c r="A17" s="21">
        <f>6180</f>
        <v>6180</v>
      </c>
      <c r="B17" s="21">
        <f t="shared" si="0"/>
        <v>0</v>
      </c>
      <c r="C17" s="21">
        <f>6135</f>
        <v>6135</v>
      </c>
      <c r="D17" s="21">
        <f t="shared" si="1"/>
        <v>143643</v>
      </c>
      <c r="E17" s="21">
        <f t="shared" si="2"/>
        <v>140.2763671875</v>
      </c>
    </row>
    <row r="18">
      <c r="A18" s="21">
        <f>6490</f>
        <v>6490</v>
      </c>
      <c r="B18" s="21">
        <f t="shared" si="0"/>
        <v>0</v>
      </c>
      <c r="C18" s="21">
        <f>6416</f>
        <v>6416</v>
      </c>
      <c r="D18" s="21">
        <f t="shared" si="1"/>
        <v>143643</v>
      </c>
      <c r="E18" s="21">
        <f t="shared" si="2"/>
        <v>140.2763671875</v>
      </c>
    </row>
    <row r="19">
      <c r="A19" s="21">
        <f>6761</f>
        <v>6761</v>
      </c>
      <c r="B19" s="21">
        <f>6</f>
        <v>6</v>
      </c>
      <c r="C19" s="21">
        <f>6706</f>
        <v>6706</v>
      </c>
      <c r="D19" s="21">
        <f t="shared" si="1"/>
        <v>143643</v>
      </c>
      <c r="E19" s="21">
        <f t="shared" si="2"/>
        <v>140.2763671875</v>
      </c>
    </row>
    <row r="20">
      <c r="A20" s="21">
        <f>7012</f>
        <v>7012</v>
      </c>
      <c r="B20" s="21">
        <f>20</f>
        <v>20</v>
      </c>
      <c r="C20" s="21">
        <f>6956</f>
        <v>6956</v>
      </c>
      <c r="D20" s="21">
        <f>143896</f>
        <v>143896</v>
      </c>
      <c r="E20" s="21">
        <f>140.5234375</f>
        <v>140.5234375</v>
      </c>
    </row>
    <row r="21">
      <c r="A21" s="21">
        <f>7263</f>
        <v>7263</v>
      </c>
      <c r="B21" s="21">
        <f>22</f>
        <v>22</v>
      </c>
      <c r="C21" s="21">
        <f>7185</f>
        <v>7185</v>
      </c>
      <c r="D21" s="21">
        <f>145843</f>
        <v>145843</v>
      </c>
      <c r="E21" s="21">
        <f>142.4248046875</f>
        <v>142.4248046875</v>
      </c>
    </row>
    <row r="22">
      <c r="A22" s="21">
        <f>7533</f>
        <v>7533</v>
      </c>
      <c r="B22" s="21">
        <f>36</f>
        <v>36</v>
      </c>
      <c r="C22" s="21">
        <f>7411</f>
        <v>7411</v>
      </c>
      <c r="D22" s="21">
        <f>147231</f>
        <v>147231</v>
      </c>
      <c r="E22" s="21">
        <f>143.7802734375</f>
        <v>143.7802734375</v>
      </c>
    </row>
    <row r="23">
      <c r="A23" s="21">
        <f>7755</f>
        <v>7755</v>
      </c>
      <c r="B23" s="21">
        <f t="shared" ref="B23:B34" si="3">0</f>
        <v>0</v>
      </c>
      <c r="C23" s="21">
        <f>7657</f>
        <v>7657</v>
      </c>
      <c r="D23" s="21">
        <f>151106</f>
        <v>151106</v>
      </c>
      <c r="E23" s="21">
        <f>147.564453125</f>
        <v>147.564453125</v>
      </c>
    </row>
    <row r="24">
      <c r="A24" s="21">
        <f>8044</f>
        <v>8044</v>
      </c>
      <c r="B24" s="21">
        <f t="shared" si="3"/>
        <v>0</v>
      </c>
      <c r="C24" s="21">
        <f>7822</f>
        <v>7822</v>
      </c>
      <c r="D24" s="21">
        <f>160079</f>
        <v>160079</v>
      </c>
      <c r="E24" s="21">
        <f>156.3271484375</f>
        <v>156.3271484375</v>
      </c>
    </row>
    <row r="25">
      <c r="A25" s="21">
        <f>8295</f>
        <v>8295</v>
      </c>
      <c r="B25" s="21">
        <f t="shared" si="3"/>
        <v>0</v>
      </c>
      <c r="C25" s="21">
        <f>8058</f>
        <v>8058</v>
      </c>
      <c r="D25" s="21">
        <f>160083</f>
        <v>160083</v>
      </c>
      <c r="E25" s="21">
        <f>156.3310546875</f>
        <v>156.3310546875</v>
      </c>
    </row>
    <row r="26">
      <c r="A26" s="21">
        <f>8545</f>
        <v>8545</v>
      </c>
      <c r="B26" s="21">
        <f t="shared" si="3"/>
        <v>0</v>
      </c>
      <c r="C26" s="21">
        <f>8277</f>
        <v>8277</v>
      </c>
      <c r="D26" s="21">
        <f>160095</f>
        <v>160095</v>
      </c>
      <c r="E26" s="21">
        <f>156.3427734375</f>
        <v>156.3427734375</v>
      </c>
    </row>
    <row r="27">
      <c r="A27" s="21">
        <f>8783</f>
        <v>8783</v>
      </c>
      <c r="B27" s="21">
        <f t="shared" si="3"/>
        <v>0</v>
      </c>
      <c r="C27" s="21">
        <f>8525</f>
        <v>8525</v>
      </c>
      <c r="D27" s="21">
        <f t="shared" ref="D27:D35" si="4">160103</f>
        <v>160103</v>
      </c>
      <c r="E27" s="21">
        <f t="shared" ref="E27:E35" si="5">156.3505859375</f>
        <v>156.3505859375</v>
      </c>
    </row>
    <row r="28">
      <c r="A28" s="21">
        <f>9037</f>
        <v>9037</v>
      </c>
      <c r="B28" s="21">
        <f t="shared" si="3"/>
        <v>0</v>
      </c>
      <c r="C28" s="21">
        <f>8755</f>
        <v>8755</v>
      </c>
      <c r="D28" s="21">
        <f t="shared" si="4"/>
        <v>160103</v>
      </c>
      <c r="E28" s="21">
        <f t="shared" si="5"/>
        <v>156.3505859375</v>
      </c>
    </row>
    <row r="29">
      <c r="A29" s="21">
        <f>9261</f>
        <v>9261</v>
      </c>
      <c r="B29" s="21">
        <f t="shared" si="3"/>
        <v>0</v>
      </c>
      <c r="C29" s="21">
        <f>8997</f>
        <v>8997</v>
      </c>
      <c r="D29" s="21">
        <f t="shared" si="4"/>
        <v>160103</v>
      </c>
      <c r="E29" s="21">
        <f t="shared" si="5"/>
        <v>156.3505859375</v>
      </c>
    </row>
    <row r="30">
      <c r="A30" s="21">
        <f>9529</f>
        <v>9529</v>
      </c>
      <c r="B30" s="21">
        <f t="shared" si="3"/>
        <v>0</v>
      </c>
      <c r="C30" s="21">
        <f>9220</f>
        <v>9220</v>
      </c>
      <c r="D30" s="21">
        <f t="shared" si="4"/>
        <v>160103</v>
      </c>
      <c r="E30" s="21">
        <f t="shared" si="5"/>
        <v>156.3505859375</v>
      </c>
    </row>
    <row r="31">
      <c r="A31" s="21">
        <f>9741</f>
        <v>9741</v>
      </c>
      <c r="B31" s="21">
        <f t="shared" si="3"/>
        <v>0</v>
      </c>
      <c r="C31" s="21">
        <f>9472</f>
        <v>9472</v>
      </c>
      <c r="D31" s="21">
        <f t="shared" si="4"/>
        <v>160103</v>
      </c>
      <c r="E31" s="21">
        <f t="shared" si="5"/>
        <v>156.3505859375</v>
      </c>
    </row>
    <row r="32">
      <c r="A32" s="21">
        <f>10030</f>
        <v>10030</v>
      </c>
      <c r="B32" s="21">
        <f t="shared" si="3"/>
        <v>0</v>
      </c>
      <c r="C32" s="21">
        <f>9686</f>
        <v>9686</v>
      </c>
      <c r="D32" s="21">
        <f t="shared" si="4"/>
        <v>160103</v>
      </c>
      <c r="E32" s="21">
        <f t="shared" si="5"/>
        <v>156.3505859375</v>
      </c>
    </row>
    <row r="33">
      <c r="A33" s="21">
        <f>10295</f>
        <v>10295</v>
      </c>
      <c r="B33" s="21">
        <f t="shared" si="3"/>
        <v>0</v>
      </c>
      <c r="C33" s="21">
        <f>9940</f>
        <v>9940</v>
      </c>
      <c r="D33" s="21">
        <f t="shared" si="4"/>
        <v>160103</v>
      </c>
      <c r="E33" s="21">
        <f t="shared" si="5"/>
        <v>156.3505859375</v>
      </c>
    </row>
    <row r="34">
      <c r="A34" s="21">
        <f>10609</f>
        <v>10609</v>
      </c>
      <c r="B34" s="21">
        <f t="shared" si="3"/>
        <v>0</v>
      </c>
      <c r="C34" s="21">
        <f>10230</f>
        <v>10230</v>
      </c>
      <c r="D34" s="21">
        <f t="shared" si="4"/>
        <v>160103</v>
      </c>
      <c r="E34" s="21">
        <f t="shared" si="5"/>
        <v>156.3505859375</v>
      </c>
    </row>
    <row r="35">
      <c r="A35" s="21">
        <f>10865</f>
        <v>10865</v>
      </c>
      <c r="B35" s="21">
        <f>26</f>
        <v>26</v>
      </c>
      <c r="C35" s="21">
        <f>10486</f>
        <v>10486</v>
      </c>
      <c r="D35" s="21">
        <f t="shared" si="4"/>
        <v>160103</v>
      </c>
      <c r="E35" s="21">
        <f t="shared" si="5"/>
        <v>156.3505859375</v>
      </c>
    </row>
    <row r="36">
      <c r="A36" s="21">
        <f>11074</f>
        <v>11074</v>
      </c>
      <c r="B36" s="21">
        <f>0</f>
        <v>0</v>
      </c>
      <c r="C36" s="21">
        <f>10773</f>
        <v>10773</v>
      </c>
      <c r="D36" s="21">
        <f>160143</f>
        <v>160143</v>
      </c>
      <c r="E36" s="21">
        <f>156.3896484375</f>
        <v>156.3896484375</v>
      </c>
    </row>
    <row r="37">
      <c r="A37" s="21">
        <f>11263</f>
        <v>11263</v>
      </c>
      <c r="B37" s="21">
        <f>0</f>
        <v>0</v>
      </c>
      <c r="C37" s="21">
        <f>11010</f>
        <v>11010</v>
      </c>
      <c r="D37" s="21">
        <f>160775</f>
        <v>160775</v>
      </c>
      <c r="E37" s="21">
        <f>157.0068359375</f>
        <v>157.0068359375</v>
      </c>
    </row>
    <row r="38">
      <c r="A38" s="21">
        <f>11499</f>
        <v>11499</v>
      </c>
      <c r="B38" s="21">
        <f>0</f>
        <v>0</v>
      </c>
      <c r="C38" s="21">
        <f>11187</f>
        <v>11187</v>
      </c>
      <c r="D38" s="21">
        <f>160775</f>
        <v>160775</v>
      </c>
      <c r="E38" s="21">
        <f>157.0068359375</f>
        <v>157.0068359375</v>
      </c>
    </row>
    <row r="39">
      <c r="A39" s="21">
        <f>11736</f>
        <v>11736</v>
      </c>
      <c r="B39" s="21">
        <f>0</f>
        <v>0</v>
      </c>
      <c r="C39" s="21">
        <f>11431</f>
        <v>11431</v>
      </c>
      <c r="D39" s="21">
        <f>160775</f>
        <v>160775</v>
      </c>
      <c r="E39" s="21">
        <f>157.0068359375</f>
        <v>157.0068359375</v>
      </c>
    </row>
    <row r="40">
      <c r="A40" s="21">
        <f>11997</f>
        <v>11997</v>
      </c>
      <c r="B40" s="21">
        <f>0</f>
        <v>0</v>
      </c>
      <c r="C40" s="21">
        <f>11669</f>
        <v>11669</v>
      </c>
      <c r="D40" s="21">
        <f>160775</f>
        <v>160775</v>
      </c>
      <c r="E40" s="21">
        <f>157.0068359375</f>
        <v>157.0068359375</v>
      </c>
    </row>
    <row r="41">
      <c r="A41" s="21">
        <f>12236</f>
        <v>12236</v>
      </c>
      <c r="B41" s="21">
        <f>3</f>
        <v>3</v>
      </c>
      <c r="C41" s="21">
        <f>11931</f>
        <v>11931</v>
      </c>
      <c r="D41" s="21">
        <f>160775</f>
        <v>160775</v>
      </c>
      <c r="E41" s="21">
        <f>157.0068359375</f>
        <v>157.0068359375</v>
      </c>
    </row>
    <row r="42">
      <c r="A42" s="21">
        <f>12460</f>
        <v>12460</v>
      </c>
      <c r="B42" s="21">
        <f t="shared" ref="B42:B54" si="6">0</f>
        <v>0</v>
      </c>
      <c r="C42" s="21">
        <f>12177</f>
        <v>12177</v>
      </c>
      <c r="D42" s="21">
        <f>160775</f>
        <v>160775</v>
      </c>
      <c r="E42" s="21">
        <f>157.0068359375</f>
        <v>157.0068359375</v>
      </c>
    </row>
    <row r="43">
      <c r="A43" s="21">
        <f>12669</f>
        <v>12669</v>
      </c>
      <c r="B43" s="21">
        <f t="shared" si="6"/>
        <v>0</v>
      </c>
      <c r="C43" s="21">
        <f>12413</f>
        <v>12413</v>
      </c>
      <c r="D43" s="21">
        <f>160775</f>
        <v>160775</v>
      </c>
      <c r="E43" s="21">
        <f>157.0068359375</f>
        <v>157.0068359375</v>
      </c>
    </row>
    <row r="44">
      <c r="A44" s="21">
        <f>12882</f>
        <v>12882</v>
      </c>
      <c r="B44" s="21">
        <f t="shared" si="6"/>
        <v>0</v>
      </c>
      <c r="C44" s="21">
        <f>12622</f>
        <v>12622</v>
      </c>
      <c r="D44" s="21">
        <f>160979</f>
        <v>160979</v>
      </c>
      <c r="E44" s="21">
        <f>157.2060546875</f>
        <v>157.2060546875</v>
      </c>
    </row>
    <row r="45">
      <c r="A45" s="21">
        <f>13149</f>
        <v>13149</v>
      </c>
      <c r="B45" s="21">
        <f t="shared" si="6"/>
        <v>0</v>
      </c>
      <c r="C45" s="21">
        <f>12852</f>
        <v>12852</v>
      </c>
      <c r="D45" s="21">
        <f>160979</f>
        <v>160979</v>
      </c>
      <c r="E45" s="21">
        <f>157.2060546875</f>
        <v>157.2060546875</v>
      </c>
    </row>
    <row r="46">
      <c r="A46" s="21">
        <f>13390</f>
        <v>13390</v>
      </c>
      <c r="B46" s="21">
        <f t="shared" si="6"/>
        <v>0</v>
      </c>
      <c r="C46" s="21">
        <f>13098</f>
        <v>13098</v>
      </c>
      <c r="D46" s="21">
        <f>160979</f>
        <v>160979</v>
      </c>
      <c r="E46" s="21">
        <f>157.2060546875</f>
        <v>157.2060546875</v>
      </c>
    </row>
    <row r="47">
      <c r="A47" s="21">
        <f>13621</f>
        <v>13621</v>
      </c>
      <c r="B47" s="21">
        <f t="shared" si="6"/>
        <v>0</v>
      </c>
      <c r="C47" s="21">
        <f>13346</f>
        <v>13346</v>
      </c>
      <c r="D47" s="21">
        <f>160979</f>
        <v>160979</v>
      </c>
      <c r="E47" s="21">
        <f>157.2060546875</f>
        <v>157.2060546875</v>
      </c>
    </row>
    <row r="48">
      <c r="A48" s="21">
        <f>13855</f>
        <v>13855</v>
      </c>
      <c r="B48" s="21">
        <f t="shared" si="6"/>
        <v>0</v>
      </c>
      <c r="C48" s="21">
        <f>13569</f>
        <v>13569</v>
      </c>
      <c r="D48" s="21">
        <f>160979</f>
        <v>160979</v>
      </c>
      <c r="E48" s="21">
        <f>157.2060546875</f>
        <v>157.2060546875</v>
      </c>
    </row>
    <row r="49">
      <c r="A49" s="21">
        <f>14088</f>
        <v>14088</v>
      </c>
      <c r="B49" s="21">
        <f t="shared" si="6"/>
        <v>0</v>
      </c>
      <c r="C49" s="21">
        <f>13795</f>
        <v>13795</v>
      </c>
      <c r="D49" s="21">
        <f>160979</f>
        <v>160979</v>
      </c>
      <c r="E49" s="21">
        <f>157.2060546875</f>
        <v>157.2060546875</v>
      </c>
    </row>
    <row r="50">
      <c r="A50" s="21">
        <f>14335</f>
        <v>14335</v>
      </c>
      <c r="B50" s="21">
        <f t="shared" si="6"/>
        <v>0</v>
      </c>
      <c r="C50" s="21">
        <f>14017</f>
        <v>14017</v>
      </c>
      <c r="D50" s="21">
        <f>160971</f>
        <v>160971</v>
      </c>
      <c r="E50" s="21">
        <f>157.1982421875</f>
        <v>157.1982421875</v>
      </c>
    </row>
    <row r="51">
      <c r="A51" s="21">
        <f>14567</f>
        <v>14567</v>
      </c>
      <c r="B51" s="21">
        <f t="shared" si="6"/>
        <v>0</v>
      </c>
      <c r="C51" s="21">
        <f>14275</f>
        <v>14275</v>
      </c>
      <c r="D51" s="21">
        <f>160971</f>
        <v>160971</v>
      </c>
      <c r="E51" s="21">
        <f>157.1982421875</f>
        <v>157.1982421875</v>
      </c>
    </row>
    <row r="52">
      <c r="A52" s="21">
        <f>14821</f>
        <v>14821</v>
      </c>
      <c r="B52" s="21">
        <f t="shared" si="6"/>
        <v>0</v>
      </c>
      <c r="C52" s="21">
        <f>14506</f>
        <v>14506</v>
      </c>
      <c r="D52" s="21">
        <f>160971</f>
        <v>160971</v>
      </c>
      <c r="E52" s="21">
        <f>157.1982421875</f>
        <v>157.1982421875</v>
      </c>
    </row>
    <row r="53">
      <c r="A53" s="21">
        <f>15083</f>
        <v>15083</v>
      </c>
      <c r="B53" s="21">
        <f t="shared" si="6"/>
        <v>0</v>
      </c>
      <c r="C53" s="21">
        <f>14762</f>
        <v>14762</v>
      </c>
      <c r="D53" s="21">
        <f>160971</f>
        <v>160971</v>
      </c>
      <c r="E53" s="21">
        <f>157.1982421875</f>
        <v>157.1982421875</v>
      </c>
    </row>
    <row r="54">
      <c r="A54" s="21">
        <f>15318</f>
        <v>15318</v>
      </c>
      <c r="B54" s="21">
        <f t="shared" si="6"/>
        <v>0</v>
      </c>
      <c r="C54" s="21">
        <f>15018</f>
        <v>15018</v>
      </c>
      <c r="D54" s="21">
        <f>160971</f>
        <v>160971</v>
      </c>
      <c r="E54" s="21">
        <f>157.1982421875</f>
        <v>157.1982421875</v>
      </c>
    </row>
    <row r="55">
      <c r="A55" s="21">
        <f>15566</f>
        <v>15566</v>
      </c>
      <c r="B55" s="21">
        <f>3</f>
        <v>3</v>
      </c>
      <c r="C55" s="21">
        <f>15240</f>
        <v>15240</v>
      </c>
      <c r="D55" s="21">
        <f>160971</f>
        <v>160971</v>
      </c>
      <c r="E55" s="21">
        <f>157.1982421875</f>
        <v>157.1982421875</v>
      </c>
    </row>
    <row r="56">
      <c r="A56" s="21">
        <f>15795</f>
        <v>15795</v>
      </c>
      <c r="B56" s="21">
        <f t="shared" ref="B56:B75" si="7">0</f>
        <v>0</v>
      </c>
      <c r="C56" s="21">
        <f>15469</f>
        <v>15469</v>
      </c>
      <c r="D56" s="21">
        <f>161052</f>
        <v>161052</v>
      </c>
      <c r="E56" s="21">
        <f>157.27734375</f>
        <v>157.27734375</v>
      </c>
    </row>
    <row r="57">
      <c r="A57" s="21">
        <f>16063</f>
        <v>16063</v>
      </c>
      <c r="B57" s="21">
        <f t="shared" si="7"/>
        <v>0</v>
      </c>
      <c r="C57" s="21">
        <f>15729</f>
        <v>15729</v>
      </c>
      <c r="D57" s="21">
        <f t="shared" ref="D57:D76" si="8">160546</f>
        <v>160546</v>
      </c>
      <c r="E57" s="21">
        <f t="shared" ref="E57:E76" si="9">156.783203125</f>
        <v>156.783203125</v>
      </c>
    </row>
    <row r="58">
      <c r="A58" s="21">
        <f>16309</f>
        <v>16309</v>
      </c>
      <c r="B58" s="21">
        <f t="shared" si="7"/>
        <v>0</v>
      </c>
      <c r="C58" s="21">
        <f>15975</f>
        <v>15975</v>
      </c>
      <c r="D58" s="21">
        <f t="shared" si="8"/>
        <v>160546</v>
      </c>
      <c r="E58" s="21">
        <f t="shared" si="9"/>
        <v>156.783203125</v>
      </c>
    </row>
    <row r="59">
      <c r="A59" s="21">
        <f>16580</f>
        <v>16580</v>
      </c>
      <c r="B59" s="21">
        <f t="shared" si="7"/>
        <v>0</v>
      </c>
      <c r="C59" s="21">
        <f>16237</f>
        <v>16237</v>
      </c>
      <c r="D59" s="21">
        <f t="shared" si="8"/>
        <v>160546</v>
      </c>
      <c r="E59" s="21">
        <f t="shared" si="9"/>
        <v>156.783203125</v>
      </c>
    </row>
    <row r="60">
      <c r="A60" s="21">
        <f>16774</f>
        <v>16774</v>
      </c>
      <c r="B60" s="21">
        <f t="shared" si="7"/>
        <v>0</v>
      </c>
      <c r="C60" s="21">
        <f>16507</f>
        <v>16507</v>
      </c>
      <c r="D60" s="21">
        <f t="shared" si="8"/>
        <v>160546</v>
      </c>
      <c r="E60" s="21">
        <f t="shared" si="9"/>
        <v>156.783203125</v>
      </c>
    </row>
    <row r="61">
      <c r="A61" s="21">
        <f>17029</f>
        <v>17029</v>
      </c>
      <c r="B61" s="21">
        <f t="shared" si="7"/>
        <v>0</v>
      </c>
      <c r="C61" s="21">
        <f>16743</f>
        <v>16743</v>
      </c>
      <c r="D61" s="21">
        <f t="shared" si="8"/>
        <v>160546</v>
      </c>
      <c r="E61" s="21">
        <f t="shared" si="9"/>
        <v>156.783203125</v>
      </c>
    </row>
    <row r="62">
      <c r="A62" s="21">
        <f>17262</f>
        <v>17262</v>
      </c>
      <c r="B62" s="21">
        <f t="shared" si="7"/>
        <v>0</v>
      </c>
      <c r="C62" s="21">
        <f>16970</f>
        <v>16970</v>
      </c>
      <c r="D62" s="21">
        <f t="shared" si="8"/>
        <v>160546</v>
      </c>
      <c r="E62" s="21">
        <f t="shared" si="9"/>
        <v>156.783203125</v>
      </c>
    </row>
    <row r="63">
      <c r="A63" s="21">
        <f>17523</f>
        <v>17523</v>
      </c>
      <c r="B63" s="21">
        <f t="shared" si="7"/>
        <v>0</v>
      </c>
      <c r="C63" s="21">
        <f>17207</f>
        <v>17207</v>
      </c>
      <c r="D63" s="21">
        <f t="shared" si="8"/>
        <v>160546</v>
      </c>
      <c r="E63" s="21">
        <f t="shared" si="9"/>
        <v>156.783203125</v>
      </c>
    </row>
    <row r="64">
      <c r="A64" s="21">
        <f>17759</f>
        <v>17759</v>
      </c>
      <c r="B64" s="21">
        <f t="shared" si="7"/>
        <v>0</v>
      </c>
      <c r="C64" s="21">
        <f>17470</f>
        <v>17470</v>
      </c>
      <c r="D64" s="21">
        <f t="shared" si="8"/>
        <v>160546</v>
      </c>
      <c r="E64" s="21">
        <f t="shared" si="9"/>
        <v>156.783203125</v>
      </c>
    </row>
    <row r="65">
      <c r="A65" s="21">
        <f>17991</f>
        <v>17991</v>
      </c>
      <c r="B65" s="21">
        <f t="shared" si="7"/>
        <v>0</v>
      </c>
      <c r="C65" s="21">
        <f>17709</f>
        <v>17709</v>
      </c>
      <c r="D65" s="21">
        <f t="shared" si="8"/>
        <v>160546</v>
      </c>
      <c r="E65" s="21">
        <f t="shared" si="9"/>
        <v>156.783203125</v>
      </c>
    </row>
    <row r="66">
      <c r="A66" s="21">
        <f>18242</f>
        <v>18242</v>
      </c>
      <c r="B66" s="21">
        <f t="shared" si="7"/>
        <v>0</v>
      </c>
      <c r="C66" s="21">
        <f>17943</f>
        <v>17943</v>
      </c>
      <c r="D66" s="21">
        <f t="shared" si="8"/>
        <v>160546</v>
      </c>
      <c r="E66" s="21">
        <f t="shared" si="9"/>
        <v>156.783203125</v>
      </c>
    </row>
    <row r="67">
      <c r="A67" s="21">
        <f>18510</f>
        <v>18510</v>
      </c>
      <c r="B67" s="21">
        <f t="shared" si="7"/>
        <v>0</v>
      </c>
      <c r="C67" s="21">
        <f>18206</f>
        <v>18206</v>
      </c>
      <c r="D67" s="21">
        <f t="shared" si="8"/>
        <v>160546</v>
      </c>
      <c r="E67" s="21">
        <f t="shared" si="9"/>
        <v>156.783203125</v>
      </c>
    </row>
    <row r="68">
      <c r="A68" s="21">
        <f>18824</f>
        <v>18824</v>
      </c>
      <c r="B68" s="21">
        <f t="shared" si="7"/>
        <v>0</v>
      </c>
      <c r="C68" s="21">
        <f>18455</f>
        <v>18455</v>
      </c>
      <c r="D68" s="21">
        <f t="shared" si="8"/>
        <v>160546</v>
      </c>
      <c r="E68" s="21">
        <f t="shared" si="9"/>
        <v>156.783203125</v>
      </c>
    </row>
    <row r="69">
      <c r="A69" s="21">
        <f>19096</f>
        <v>19096</v>
      </c>
      <c r="B69" s="21">
        <f t="shared" si="7"/>
        <v>0</v>
      </c>
      <c r="C69" s="21">
        <f>18785</f>
        <v>18785</v>
      </c>
      <c r="D69" s="21">
        <f t="shared" si="8"/>
        <v>160546</v>
      </c>
      <c r="E69" s="21">
        <f t="shared" si="9"/>
        <v>156.783203125</v>
      </c>
    </row>
    <row r="70">
      <c r="A70" s="21">
        <f>19393</f>
        <v>19393</v>
      </c>
      <c r="B70" s="21">
        <f t="shared" si="7"/>
        <v>0</v>
      </c>
      <c r="C70" s="21">
        <f>19076</f>
        <v>19076</v>
      </c>
      <c r="D70" s="21">
        <f t="shared" si="8"/>
        <v>160546</v>
      </c>
      <c r="E70" s="21">
        <f t="shared" si="9"/>
        <v>156.783203125</v>
      </c>
    </row>
    <row r="71">
      <c r="A71" s="21">
        <f>19656</f>
        <v>19656</v>
      </c>
      <c r="B71" s="21">
        <f t="shared" si="7"/>
        <v>0</v>
      </c>
      <c r="C71" s="21">
        <f>19368</f>
        <v>19368</v>
      </c>
      <c r="D71" s="21">
        <f t="shared" si="8"/>
        <v>160546</v>
      </c>
      <c r="E71" s="21">
        <f t="shared" si="9"/>
        <v>156.783203125</v>
      </c>
    </row>
    <row r="72">
      <c r="A72" s="21">
        <f>19907</f>
        <v>19907</v>
      </c>
      <c r="B72" s="21">
        <f t="shared" si="7"/>
        <v>0</v>
      </c>
      <c r="C72" s="21">
        <f>19610</f>
        <v>19610</v>
      </c>
      <c r="D72" s="21">
        <f t="shared" si="8"/>
        <v>160546</v>
      </c>
      <c r="E72" s="21">
        <f t="shared" si="9"/>
        <v>156.783203125</v>
      </c>
    </row>
    <row r="73">
      <c r="A73" s="21">
        <f>20192</f>
        <v>20192</v>
      </c>
      <c r="B73" s="21">
        <f t="shared" si="7"/>
        <v>0</v>
      </c>
      <c r="C73" s="21">
        <f>19886</f>
        <v>19886</v>
      </c>
      <c r="D73" s="21">
        <f t="shared" si="8"/>
        <v>160546</v>
      </c>
      <c r="E73" s="21">
        <f t="shared" si="9"/>
        <v>156.783203125</v>
      </c>
    </row>
    <row r="74">
      <c r="A74" s="21">
        <f>20433</f>
        <v>20433</v>
      </c>
      <c r="B74" s="21">
        <f t="shared" si="7"/>
        <v>0</v>
      </c>
      <c r="C74" s="21">
        <f>20103</f>
        <v>20103</v>
      </c>
      <c r="D74" s="21">
        <f t="shared" si="8"/>
        <v>160546</v>
      </c>
      <c r="E74" s="21">
        <f t="shared" si="9"/>
        <v>156.783203125</v>
      </c>
    </row>
    <row r="75">
      <c r="A75" s="21">
        <f>20728</f>
        <v>20728</v>
      </c>
      <c r="B75" s="21">
        <f t="shared" si="7"/>
        <v>0</v>
      </c>
      <c r="C75" s="21">
        <f>20406</f>
        <v>20406</v>
      </c>
      <c r="D75" s="21">
        <f t="shared" si="8"/>
        <v>160546</v>
      </c>
      <c r="E75" s="21">
        <f t="shared" si="9"/>
        <v>156.783203125</v>
      </c>
    </row>
    <row r="76">
      <c r="A76" s="21">
        <f>21006</f>
        <v>21006</v>
      </c>
      <c r="B76" s="21">
        <f>6</f>
        <v>6</v>
      </c>
      <c r="C76" s="21">
        <f>20671</f>
        <v>20671</v>
      </c>
      <c r="D76" s="21">
        <f t="shared" si="8"/>
        <v>160546</v>
      </c>
      <c r="E76" s="21">
        <f t="shared" si="9"/>
        <v>156.783203125</v>
      </c>
    </row>
    <row r="77">
      <c r="A77" s="21">
        <f>21227</f>
        <v>21227</v>
      </c>
      <c r="B77" s="21">
        <f t="shared" ref="B77:B84" si="10">0</f>
        <v>0</v>
      </c>
      <c r="C77" s="21">
        <f>20967</f>
        <v>20967</v>
      </c>
      <c r="D77" s="21">
        <f>160639</f>
        <v>160639</v>
      </c>
      <c r="E77" s="21">
        <f>156.8740234375</f>
        <v>156.8740234375</v>
      </c>
    </row>
    <row r="78">
      <c r="A78" s="21">
        <f>21478</f>
        <v>21478</v>
      </c>
      <c r="B78" s="21">
        <f t="shared" si="10"/>
        <v>0</v>
      </c>
      <c r="C78" s="21">
        <f>21195</f>
        <v>21195</v>
      </c>
      <c r="D78" s="21">
        <f>165070</f>
        <v>165070</v>
      </c>
      <c r="E78" s="21">
        <f>161.201171875</f>
        <v>161.201171875</v>
      </c>
    </row>
    <row r="79">
      <c r="A79" s="21">
        <f>21737</f>
        <v>21737</v>
      </c>
      <c r="B79" s="21">
        <f t="shared" si="10"/>
        <v>0</v>
      </c>
      <c r="C79" s="21">
        <f>21441</f>
        <v>21441</v>
      </c>
      <c r="D79" s="21">
        <f>165070</f>
        <v>165070</v>
      </c>
      <c r="E79" s="21">
        <f>161.201171875</f>
        <v>161.201171875</v>
      </c>
    </row>
    <row r="80">
      <c r="A80" s="21">
        <f>21977</f>
        <v>21977</v>
      </c>
      <c r="B80" s="21">
        <f t="shared" si="10"/>
        <v>0</v>
      </c>
      <c r="C80" s="21">
        <f>21686</f>
        <v>21686</v>
      </c>
      <c r="D80" s="21">
        <f>165070</f>
        <v>165070</v>
      </c>
      <c r="E80" s="21">
        <f>161.201171875</f>
        <v>161.201171875</v>
      </c>
    </row>
    <row r="81">
      <c r="A81" s="21">
        <f>22215</f>
        <v>22215</v>
      </c>
      <c r="B81" s="21">
        <f t="shared" si="10"/>
        <v>0</v>
      </c>
      <c r="C81" s="21">
        <f>21925</f>
        <v>21925</v>
      </c>
      <c r="D81" s="21">
        <f>165070</f>
        <v>165070</v>
      </c>
      <c r="E81" s="21">
        <f>161.201171875</f>
        <v>161.201171875</v>
      </c>
    </row>
    <row r="82">
      <c r="A82" s="21">
        <f>22471</f>
        <v>22471</v>
      </c>
      <c r="B82" s="21">
        <f t="shared" si="10"/>
        <v>0</v>
      </c>
      <c r="C82" s="21">
        <f>22168</f>
        <v>22168</v>
      </c>
      <c r="D82" s="21">
        <f>165070</f>
        <v>165070</v>
      </c>
      <c r="E82" s="21">
        <f>161.201171875</f>
        <v>161.201171875</v>
      </c>
    </row>
    <row r="83">
      <c r="A83" s="21">
        <f>22703</f>
        <v>22703</v>
      </c>
      <c r="B83" s="21">
        <f t="shared" si="10"/>
        <v>0</v>
      </c>
      <c r="C83" s="21">
        <f>22417</f>
        <v>22417</v>
      </c>
      <c r="D83" s="21">
        <f>165070</f>
        <v>165070</v>
      </c>
      <c r="E83" s="21">
        <f>161.201171875</f>
        <v>161.201171875</v>
      </c>
    </row>
    <row r="84">
      <c r="A84" s="21">
        <f>22941</f>
        <v>22941</v>
      </c>
      <c r="B84" s="21">
        <f t="shared" si="10"/>
        <v>0</v>
      </c>
      <c r="C84" s="21">
        <f>22623</f>
        <v>22623</v>
      </c>
      <c r="D84" s="21">
        <f>165070</f>
        <v>165070</v>
      </c>
      <c r="E84" s="21">
        <f>161.201171875</f>
        <v>161.201171875</v>
      </c>
    </row>
    <row r="85">
      <c r="A85" s="21">
        <f>23174</f>
        <v>23174</v>
      </c>
      <c r="B85" s="21">
        <f>3</f>
        <v>3</v>
      </c>
      <c r="C85" s="21">
        <f>22860</f>
        <v>22860</v>
      </c>
      <c r="D85" s="21">
        <f>165078</f>
        <v>165078</v>
      </c>
      <c r="E85" s="21">
        <f>161.208984375</f>
        <v>161.208984375</v>
      </c>
    </row>
    <row r="86">
      <c r="A86" s="21">
        <f>23385</f>
        <v>23385</v>
      </c>
      <c r="B86" s="21">
        <f>0</f>
        <v>0</v>
      </c>
      <c r="C86" s="21">
        <f>23096</f>
        <v>23096</v>
      </c>
      <c r="D86" s="21">
        <f>165098</f>
        <v>165098</v>
      </c>
      <c r="E86" s="21">
        <f>161.228515625</f>
        <v>161.228515625</v>
      </c>
    </row>
    <row r="87">
      <c r="A87" s="21">
        <f>23616</f>
        <v>23616</v>
      </c>
      <c r="B87" s="21">
        <f>0</f>
        <v>0</v>
      </c>
      <c r="C87" s="21">
        <f>23344</f>
        <v>23344</v>
      </c>
      <c r="D87" s="21">
        <f>166234</f>
        <v>166234</v>
      </c>
      <c r="E87" s="21">
        <f>162.337890625</f>
        <v>162.337890625</v>
      </c>
    </row>
    <row r="88">
      <c r="A88" s="21">
        <f>23851</f>
        <v>23851</v>
      </c>
      <c r="B88" s="21">
        <f>0</f>
        <v>0</v>
      </c>
      <c r="C88" s="21">
        <f>23571</f>
        <v>23571</v>
      </c>
      <c r="D88" s="21">
        <f>166234</f>
        <v>166234</v>
      </c>
      <c r="E88" s="21">
        <f>162.337890625</f>
        <v>162.337890625</v>
      </c>
    </row>
    <row r="89">
      <c r="A89" s="21">
        <f>24097</f>
        <v>24097</v>
      </c>
      <c r="B89" s="21">
        <f>0</f>
        <v>0</v>
      </c>
      <c r="C89" s="21">
        <f>23817</f>
        <v>23817</v>
      </c>
      <c r="D89" s="21">
        <f>166234</f>
        <v>166234</v>
      </c>
      <c r="E89" s="21">
        <f>162.337890625</f>
        <v>162.337890625</v>
      </c>
    </row>
    <row r="90">
      <c r="A90" s="21">
        <f>24330</f>
        <v>24330</v>
      </c>
      <c r="B90" s="21">
        <f>0</f>
        <v>0</v>
      </c>
      <c r="C90" s="21">
        <f>24054</f>
        <v>24054</v>
      </c>
      <c r="D90" s="21">
        <f>166218</f>
        <v>166218</v>
      </c>
      <c r="E90" s="21">
        <f>162.322265625</f>
        <v>162.322265625</v>
      </c>
    </row>
    <row r="91">
      <c r="A91" s="21">
        <f>24572</f>
        <v>24572</v>
      </c>
      <c r="B91" s="21">
        <f>3</f>
        <v>3</v>
      </c>
      <c r="C91" s="21">
        <f>24298</f>
        <v>24298</v>
      </c>
      <c r="D91" s="21">
        <f>166218</f>
        <v>166218</v>
      </c>
      <c r="E91" s="21">
        <f>162.322265625</f>
        <v>162.322265625</v>
      </c>
    </row>
    <row r="92">
      <c r="A92" s="21">
        <f>24812</f>
        <v>24812</v>
      </c>
      <c r="B92" s="21">
        <f>3</f>
        <v>3</v>
      </c>
      <c r="C92" s="21">
        <f>24534</f>
        <v>24534</v>
      </c>
      <c r="D92" s="21">
        <f>166218</f>
        <v>166218</v>
      </c>
      <c r="E92" s="21">
        <f>162.322265625</f>
        <v>162.322265625</v>
      </c>
    </row>
    <row r="93">
      <c r="A93" s="21">
        <f>25037</f>
        <v>25037</v>
      </c>
      <c r="B93" s="21">
        <f t="shared" ref="B93:B101" si="11">0</f>
        <v>0</v>
      </c>
      <c r="C93" s="21">
        <f>24774</f>
        <v>24774</v>
      </c>
      <c r="D93" s="21">
        <f>165734</f>
        <v>165734</v>
      </c>
      <c r="E93" s="21">
        <f>161.849609375</f>
        <v>161.849609375</v>
      </c>
    </row>
    <row r="94">
      <c r="A94" s="21">
        <f>25261</f>
        <v>25261</v>
      </c>
      <c r="B94" s="21">
        <f t="shared" si="11"/>
        <v>0</v>
      </c>
      <c r="C94" s="21">
        <f>25006</f>
        <v>25006</v>
      </c>
      <c r="D94" s="21">
        <f t="shared" ref="D94:D103" si="12">165780</f>
        <v>165780</v>
      </c>
      <c r="E94" s="21">
        <f t="shared" ref="E94:E103" si="13">161.89453125</f>
        <v>161.89453125</v>
      </c>
    </row>
    <row r="95">
      <c r="A95" s="21">
        <f>25541</f>
        <v>25541</v>
      </c>
      <c r="B95" s="21">
        <f t="shared" si="11"/>
        <v>0</v>
      </c>
      <c r="C95" s="21">
        <f>25236</f>
        <v>25236</v>
      </c>
      <c r="D95" s="21">
        <f t="shared" si="12"/>
        <v>165780</v>
      </c>
      <c r="E95" s="21">
        <f t="shared" si="13"/>
        <v>161.89453125</v>
      </c>
    </row>
    <row r="96">
      <c r="A96" s="21">
        <f>25795</f>
        <v>25795</v>
      </c>
      <c r="B96" s="21">
        <f t="shared" si="11"/>
        <v>0</v>
      </c>
      <c r="C96" s="21">
        <f>25487</f>
        <v>25487</v>
      </c>
      <c r="D96" s="21">
        <f t="shared" si="12"/>
        <v>165780</v>
      </c>
      <c r="E96" s="21">
        <f t="shared" si="13"/>
        <v>161.89453125</v>
      </c>
    </row>
    <row r="97">
      <c r="A97" s="21">
        <f>25994</f>
        <v>25994</v>
      </c>
      <c r="B97" s="21">
        <f t="shared" si="11"/>
        <v>0</v>
      </c>
      <c r="C97" s="21">
        <f>25735</f>
        <v>25735</v>
      </c>
      <c r="D97" s="21">
        <f t="shared" si="12"/>
        <v>165780</v>
      </c>
      <c r="E97" s="21">
        <f t="shared" si="13"/>
        <v>161.89453125</v>
      </c>
    </row>
    <row r="98">
      <c r="A98" s="21">
        <f>26221</f>
        <v>26221</v>
      </c>
      <c r="B98" s="21">
        <f t="shared" si="11"/>
        <v>0</v>
      </c>
      <c r="C98" s="21">
        <f>25966</f>
        <v>25966</v>
      </c>
      <c r="D98" s="21">
        <f t="shared" si="12"/>
        <v>165780</v>
      </c>
      <c r="E98" s="21">
        <f t="shared" si="13"/>
        <v>161.89453125</v>
      </c>
    </row>
    <row r="99">
      <c r="A99" s="21">
        <f>26479</f>
        <v>26479</v>
      </c>
      <c r="B99" s="21">
        <f t="shared" si="11"/>
        <v>0</v>
      </c>
      <c r="C99" s="21">
        <f>26193</f>
        <v>26193</v>
      </c>
      <c r="D99" s="21">
        <f t="shared" si="12"/>
        <v>165780</v>
      </c>
      <c r="E99" s="21">
        <f t="shared" si="13"/>
        <v>161.89453125</v>
      </c>
    </row>
    <row r="100">
      <c r="A100" s="21">
        <f>26726</f>
        <v>26726</v>
      </c>
      <c r="B100" s="21">
        <f t="shared" si="11"/>
        <v>0</v>
      </c>
      <c r="C100" s="21">
        <f>26446</f>
        <v>26446</v>
      </c>
      <c r="D100" s="21">
        <f t="shared" si="12"/>
        <v>165780</v>
      </c>
      <c r="E100" s="21">
        <f t="shared" si="13"/>
        <v>161.89453125</v>
      </c>
    </row>
    <row r="101">
      <c r="A101" s="21">
        <f>26977</f>
        <v>26977</v>
      </c>
      <c r="B101" s="21">
        <f t="shared" si="11"/>
        <v>0</v>
      </c>
      <c r="C101" s="21">
        <f>26693</f>
        <v>26693</v>
      </c>
      <c r="D101" s="21">
        <f t="shared" si="12"/>
        <v>165780</v>
      </c>
      <c r="E101" s="21">
        <f t="shared" si="13"/>
        <v>161.89453125</v>
      </c>
    </row>
    <row r="102">
      <c r="A102" s="21">
        <f>27221</f>
        <v>27221</v>
      </c>
      <c r="B102" s="21">
        <f>10</f>
        <v>10</v>
      </c>
      <c r="C102" s="21">
        <f>26936</f>
        <v>26936</v>
      </c>
      <c r="D102" s="21">
        <f t="shared" si="12"/>
        <v>165780</v>
      </c>
      <c r="E102" s="21">
        <f t="shared" si="13"/>
        <v>161.89453125</v>
      </c>
    </row>
    <row r="103">
      <c r="A103" s="21">
        <f>27456</f>
        <v>27456</v>
      </c>
      <c r="B103" s="21">
        <f t="shared" ref="B103:B125" si="14">0</f>
        <v>0</v>
      </c>
      <c r="C103" s="21">
        <f>27183</f>
        <v>27183</v>
      </c>
      <c r="D103" s="21">
        <f t="shared" si="12"/>
        <v>165780</v>
      </c>
      <c r="E103" s="21">
        <f t="shared" si="13"/>
        <v>161.89453125</v>
      </c>
    </row>
    <row r="104">
      <c r="A104" s="21">
        <f>27739</f>
        <v>27739</v>
      </c>
      <c r="B104" s="21">
        <f t="shared" si="14"/>
        <v>0</v>
      </c>
      <c r="C104" s="21">
        <f>27409</f>
        <v>27409</v>
      </c>
      <c r="D104" s="21">
        <f>165948</f>
        <v>165948</v>
      </c>
      <c r="E104" s="21">
        <f>162.05859375</f>
        <v>162.05859375</v>
      </c>
    </row>
    <row r="105">
      <c r="A105" s="21">
        <f>27982</f>
        <v>27982</v>
      </c>
      <c r="B105" s="21">
        <f t="shared" si="14"/>
        <v>0</v>
      </c>
      <c r="C105" s="21">
        <f>27672</f>
        <v>27672</v>
      </c>
      <c r="D105" s="21">
        <f t="shared" ref="D105:D115" si="15">165952</f>
        <v>165952</v>
      </c>
      <c r="E105" s="21">
        <f t="shared" ref="E105:E115" si="16">162.0625</f>
        <v>162.0625</v>
      </c>
    </row>
    <row r="106">
      <c r="A106" s="21">
        <f>28191</f>
        <v>28191</v>
      </c>
      <c r="B106" s="21">
        <f t="shared" si="14"/>
        <v>0</v>
      </c>
      <c r="C106" s="21">
        <f>27930</f>
        <v>27930</v>
      </c>
      <c r="D106" s="21">
        <f t="shared" si="15"/>
        <v>165952</v>
      </c>
      <c r="E106" s="21">
        <f t="shared" si="16"/>
        <v>162.0625</v>
      </c>
    </row>
    <row r="107">
      <c r="A107" s="21">
        <f>28427</f>
        <v>28427</v>
      </c>
      <c r="B107" s="21">
        <f t="shared" si="14"/>
        <v>0</v>
      </c>
      <c r="C107" s="21">
        <f>28152</f>
        <v>28152</v>
      </c>
      <c r="D107" s="21">
        <f t="shared" si="15"/>
        <v>165952</v>
      </c>
      <c r="E107" s="21">
        <f t="shared" si="16"/>
        <v>162.0625</v>
      </c>
    </row>
    <row r="108">
      <c r="A108" s="21">
        <f>28688</f>
        <v>28688</v>
      </c>
      <c r="B108" s="21">
        <f t="shared" si="14"/>
        <v>0</v>
      </c>
      <c r="C108" s="21">
        <f>28372</f>
        <v>28372</v>
      </c>
      <c r="D108" s="21">
        <f t="shared" si="15"/>
        <v>165952</v>
      </c>
      <c r="E108" s="21">
        <f t="shared" si="16"/>
        <v>162.0625</v>
      </c>
    </row>
    <row r="109">
      <c r="A109" s="21">
        <f>28928</f>
        <v>28928</v>
      </c>
      <c r="B109" s="21">
        <f t="shared" si="14"/>
        <v>0</v>
      </c>
      <c r="C109" s="21">
        <f>28621</f>
        <v>28621</v>
      </c>
      <c r="D109" s="21">
        <f t="shared" si="15"/>
        <v>165952</v>
      </c>
      <c r="E109" s="21">
        <f t="shared" si="16"/>
        <v>162.0625</v>
      </c>
    </row>
    <row r="110">
      <c r="A110" s="21">
        <f>29172</f>
        <v>29172</v>
      </c>
      <c r="B110" s="21">
        <f t="shared" si="14"/>
        <v>0</v>
      </c>
      <c r="C110" s="21">
        <f>28884</f>
        <v>28884</v>
      </c>
      <c r="D110" s="21">
        <f t="shared" si="15"/>
        <v>165952</v>
      </c>
      <c r="E110" s="21">
        <f t="shared" si="16"/>
        <v>162.0625</v>
      </c>
    </row>
    <row r="111">
      <c r="A111" s="21">
        <f>29436</f>
        <v>29436</v>
      </c>
      <c r="B111" s="21">
        <f t="shared" si="14"/>
        <v>0</v>
      </c>
      <c r="C111" s="21">
        <f>29131</f>
        <v>29131</v>
      </c>
      <c r="D111" s="21">
        <f t="shared" si="15"/>
        <v>165952</v>
      </c>
      <c r="E111" s="21">
        <f t="shared" si="16"/>
        <v>162.0625</v>
      </c>
    </row>
    <row r="112">
      <c r="A112" s="21">
        <f>29670</f>
        <v>29670</v>
      </c>
      <c r="B112" s="21">
        <f t="shared" si="14"/>
        <v>0</v>
      </c>
      <c r="C112" s="21">
        <f>29377</f>
        <v>29377</v>
      </c>
      <c r="D112" s="21">
        <f t="shared" si="15"/>
        <v>165952</v>
      </c>
      <c r="E112" s="21">
        <f t="shared" si="16"/>
        <v>162.0625</v>
      </c>
    </row>
    <row r="113">
      <c r="A113" s="21">
        <f>29876</f>
        <v>29876</v>
      </c>
      <c r="B113" s="21">
        <f t="shared" si="14"/>
        <v>0</v>
      </c>
      <c r="C113" s="21">
        <f>29620</f>
        <v>29620</v>
      </c>
      <c r="D113" s="21">
        <f t="shared" si="15"/>
        <v>165952</v>
      </c>
      <c r="E113" s="21">
        <f t="shared" si="16"/>
        <v>162.0625</v>
      </c>
    </row>
    <row r="114">
      <c r="A114" s="21">
        <f>30138</f>
        <v>30138</v>
      </c>
      <c r="B114" s="21">
        <f t="shared" si="14"/>
        <v>0</v>
      </c>
      <c r="C114" s="21">
        <f>29836</f>
        <v>29836</v>
      </c>
      <c r="D114" s="21">
        <f t="shared" si="15"/>
        <v>165952</v>
      </c>
      <c r="E114" s="21">
        <f t="shared" si="16"/>
        <v>162.0625</v>
      </c>
    </row>
    <row r="115">
      <c r="A115" s="21">
        <f>30396</f>
        <v>30396</v>
      </c>
      <c r="B115" s="21">
        <f t="shared" si="14"/>
        <v>0</v>
      </c>
      <c r="C115" s="21">
        <f>30070</f>
        <v>30070</v>
      </c>
      <c r="D115" s="21">
        <f t="shared" si="15"/>
        <v>165952</v>
      </c>
      <c r="E115" s="21">
        <f t="shared" si="16"/>
        <v>162.0625</v>
      </c>
    </row>
    <row r="116">
      <c r="A116" s="21">
        <f>30650</f>
        <v>30650</v>
      </c>
      <c r="B116" s="21">
        <f t="shared" si="14"/>
        <v>0</v>
      </c>
      <c r="C116" s="21">
        <f>30311</f>
        <v>30311</v>
      </c>
      <c r="D116" s="21">
        <f>165956</f>
        <v>165956</v>
      </c>
      <c r="E116" s="21">
        <f>162.06640625</f>
        <v>162.06640625</v>
      </c>
    </row>
    <row r="117">
      <c r="A117" s="21">
        <f>30865</f>
        <v>30865</v>
      </c>
      <c r="B117" s="21">
        <f t="shared" si="14"/>
        <v>0</v>
      </c>
      <c r="C117" s="21">
        <f>30533</f>
        <v>30533</v>
      </c>
      <c r="D117" s="21">
        <f t="shared" ref="D117:D128" si="17">165992</f>
        <v>165992</v>
      </c>
      <c r="E117" s="21">
        <f t="shared" ref="E117:E128" si="18">162.1015625</f>
        <v>162.1015625</v>
      </c>
    </row>
    <row r="118">
      <c r="A118" s="21">
        <f>31135</f>
        <v>31135</v>
      </c>
      <c r="B118" s="21">
        <f t="shared" si="14"/>
        <v>0</v>
      </c>
      <c r="C118" s="21">
        <f>30787</f>
        <v>30787</v>
      </c>
      <c r="D118" s="21">
        <f t="shared" si="17"/>
        <v>165992</v>
      </c>
      <c r="E118" s="21">
        <f t="shared" si="18"/>
        <v>162.1015625</v>
      </c>
    </row>
    <row r="119">
      <c r="A119" s="21">
        <f>31399</f>
        <v>31399</v>
      </c>
      <c r="B119" s="21">
        <f t="shared" si="14"/>
        <v>0</v>
      </c>
      <c r="C119" s="21">
        <f>31054</f>
        <v>31054</v>
      </c>
      <c r="D119" s="21">
        <f t="shared" si="17"/>
        <v>165992</v>
      </c>
      <c r="E119" s="21">
        <f t="shared" si="18"/>
        <v>162.1015625</v>
      </c>
    </row>
    <row r="120">
      <c r="A120" s="21">
        <f>31652</f>
        <v>31652</v>
      </c>
      <c r="B120" s="21">
        <f t="shared" si="14"/>
        <v>0</v>
      </c>
      <c r="C120" s="21">
        <f>31280</f>
        <v>31280</v>
      </c>
      <c r="D120" s="21">
        <f t="shared" si="17"/>
        <v>165992</v>
      </c>
      <c r="E120" s="21">
        <f t="shared" si="18"/>
        <v>162.1015625</v>
      </c>
    </row>
    <row r="121">
      <c r="A121" s="21">
        <f>31917</f>
        <v>31917</v>
      </c>
      <c r="B121" s="21">
        <f t="shared" si="14"/>
        <v>0</v>
      </c>
      <c r="C121" s="21">
        <f>31532</f>
        <v>31532</v>
      </c>
      <c r="D121" s="21">
        <f t="shared" si="17"/>
        <v>165992</v>
      </c>
      <c r="E121" s="21">
        <f t="shared" si="18"/>
        <v>162.1015625</v>
      </c>
    </row>
    <row r="122">
      <c r="A122" s="21">
        <f>32167</f>
        <v>32167</v>
      </c>
      <c r="B122" s="21">
        <f t="shared" si="14"/>
        <v>0</v>
      </c>
      <c r="C122" s="21">
        <f>31749</f>
        <v>31749</v>
      </c>
      <c r="D122" s="21">
        <f t="shared" si="17"/>
        <v>165992</v>
      </c>
      <c r="E122" s="21">
        <f t="shared" si="18"/>
        <v>162.1015625</v>
      </c>
    </row>
    <row r="123">
      <c r="A123" s="21">
        <f>32425</f>
        <v>32425</v>
      </c>
      <c r="B123" s="21">
        <f t="shared" si="14"/>
        <v>0</v>
      </c>
      <c r="C123" s="21">
        <f>31928</f>
        <v>31928</v>
      </c>
      <c r="D123" s="21">
        <f t="shared" si="17"/>
        <v>165992</v>
      </c>
      <c r="E123" s="21">
        <f t="shared" si="18"/>
        <v>162.1015625</v>
      </c>
    </row>
    <row r="124">
      <c r="A124" s="21">
        <f>32652</f>
        <v>32652</v>
      </c>
      <c r="B124" s="21">
        <f t="shared" si="14"/>
        <v>0</v>
      </c>
      <c r="C124" s="21">
        <f>32142</f>
        <v>32142</v>
      </c>
      <c r="D124" s="21">
        <f t="shared" si="17"/>
        <v>165992</v>
      </c>
      <c r="E124" s="21">
        <f t="shared" si="18"/>
        <v>162.1015625</v>
      </c>
    </row>
    <row r="125">
      <c r="A125" s="21">
        <f>32871</f>
        <v>32871</v>
      </c>
      <c r="B125" s="21">
        <f t="shared" si="14"/>
        <v>0</v>
      </c>
      <c r="C125" s="21">
        <f>32394</f>
        <v>32394</v>
      </c>
      <c r="D125" s="21">
        <f t="shared" si="17"/>
        <v>165992</v>
      </c>
      <c r="E125" s="21">
        <f t="shared" si="18"/>
        <v>162.1015625</v>
      </c>
    </row>
    <row r="126">
      <c r="A126" s="21">
        <f>33124</f>
        <v>33124</v>
      </c>
      <c r="B126" s="21">
        <f>2</f>
        <v>2</v>
      </c>
      <c r="C126" s="21">
        <f>32625</f>
        <v>32625</v>
      </c>
      <c r="D126" s="21">
        <f t="shared" si="17"/>
        <v>165992</v>
      </c>
      <c r="E126" s="21">
        <f t="shared" si="18"/>
        <v>162.1015625</v>
      </c>
    </row>
    <row r="127">
      <c r="A127" s="21">
        <f>33350</f>
        <v>33350</v>
      </c>
      <c r="B127" s="21">
        <f t="shared" ref="B127:B139" si="19">0</f>
        <v>0</v>
      </c>
      <c r="C127" s="21">
        <f>32842</f>
        <v>32842</v>
      </c>
      <c r="D127" s="21">
        <f t="shared" si="17"/>
        <v>165992</v>
      </c>
      <c r="E127" s="21">
        <f t="shared" si="18"/>
        <v>162.1015625</v>
      </c>
    </row>
    <row r="128">
      <c r="A128" s="21">
        <f>33583</f>
        <v>33583</v>
      </c>
      <c r="B128" s="21">
        <f t="shared" si="19"/>
        <v>0</v>
      </c>
      <c r="C128" s="21">
        <f>33064</f>
        <v>33064</v>
      </c>
      <c r="D128" s="21">
        <f t="shared" si="17"/>
        <v>165992</v>
      </c>
      <c r="E128" s="21">
        <f t="shared" si="18"/>
        <v>162.1015625</v>
      </c>
    </row>
    <row r="129">
      <c r="A129" s="21">
        <f>33820</f>
        <v>33820</v>
      </c>
      <c r="B129" s="21">
        <f t="shared" si="19"/>
        <v>0</v>
      </c>
      <c r="C129" s="21">
        <f>33301</f>
        <v>33301</v>
      </c>
      <c r="D129" s="21">
        <f>166148</f>
        <v>166148</v>
      </c>
      <c r="E129" s="21">
        <f>162.25390625</f>
        <v>162.25390625</v>
      </c>
    </row>
    <row r="130">
      <c r="A130" s="21">
        <f>34038</f>
        <v>34038</v>
      </c>
      <c r="B130" s="21">
        <f t="shared" si="19"/>
        <v>0</v>
      </c>
      <c r="C130" s="21">
        <f>33539</f>
        <v>33539</v>
      </c>
      <c r="D130" s="21">
        <f>166148</f>
        <v>166148</v>
      </c>
      <c r="E130" s="21">
        <f>162.25390625</f>
        <v>162.25390625</v>
      </c>
    </row>
    <row r="131">
      <c r="A131" s="21">
        <f>34290</f>
        <v>34290</v>
      </c>
      <c r="B131" s="21">
        <f t="shared" si="19"/>
        <v>0</v>
      </c>
      <c r="C131" s="21">
        <f>33789</f>
        <v>33789</v>
      </c>
      <c r="D131" s="21">
        <f>166148</f>
        <v>166148</v>
      </c>
      <c r="E131" s="21">
        <f>162.25390625</f>
        <v>162.25390625</v>
      </c>
    </row>
    <row r="132">
      <c r="A132" s="21">
        <f>34524</f>
        <v>34524</v>
      </c>
      <c r="B132" s="21">
        <f t="shared" si="19"/>
        <v>0</v>
      </c>
      <c r="C132" s="21">
        <f>34016</f>
        <v>34016</v>
      </c>
      <c r="D132" s="21">
        <f>166148</f>
        <v>166148</v>
      </c>
      <c r="E132" s="21">
        <f>162.25390625</f>
        <v>162.25390625</v>
      </c>
    </row>
    <row r="133">
      <c r="A133" s="21">
        <f>34781</f>
        <v>34781</v>
      </c>
      <c r="B133" s="21">
        <f t="shared" si="19"/>
        <v>0</v>
      </c>
      <c r="C133" s="21">
        <f>34252</f>
        <v>34252</v>
      </c>
      <c r="D133" s="21">
        <f t="shared" ref="D133:D143" si="20">166152</f>
        <v>166152</v>
      </c>
      <c r="E133" s="21">
        <f t="shared" ref="E133:E143" si="21">162.2578125</f>
        <v>162.2578125</v>
      </c>
    </row>
    <row r="134">
      <c r="A134" s="21">
        <f>35016</f>
        <v>35016</v>
      </c>
      <c r="B134" s="21">
        <f t="shared" si="19"/>
        <v>0</v>
      </c>
      <c r="C134" s="21">
        <f>34474</f>
        <v>34474</v>
      </c>
      <c r="D134" s="21">
        <f t="shared" si="20"/>
        <v>166152</v>
      </c>
      <c r="E134" s="21">
        <f t="shared" si="21"/>
        <v>162.2578125</v>
      </c>
    </row>
    <row r="135">
      <c r="A135" s="21">
        <f>35283</f>
        <v>35283</v>
      </c>
      <c r="B135" s="21">
        <f t="shared" si="19"/>
        <v>0</v>
      </c>
      <c r="C135" s="21">
        <f>34729</f>
        <v>34729</v>
      </c>
      <c r="D135" s="21">
        <f t="shared" si="20"/>
        <v>166152</v>
      </c>
      <c r="E135" s="21">
        <f t="shared" si="21"/>
        <v>162.2578125</v>
      </c>
    </row>
    <row r="136">
      <c r="A136" s="21">
        <f>35519</f>
        <v>35519</v>
      </c>
      <c r="B136" s="21">
        <f t="shared" si="19"/>
        <v>0</v>
      </c>
      <c r="C136" s="21">
        <f>34944</f>
        <v>34944</v>
      </c>
      <c r="D136" s="21">
        <f t="shared" si="20"/>
        <v>166152</v>
      </c>
      <c r="E136" s="21">
        <f t="shared" si="21"/>
        <v>162.2578125</v>
      </c>
    </row>
    <row r="137">
      <c r="A137" s="21">
        <f>35768</f>
        <v>35768</v>
      </c>
      <c r="B137" s="21">
        <f t="shared" si="19"/>
        <v>0</v>
      </c>
      <c r="C137" s="21">
        <f>35198</f>
        <v>35198</v>
      </c>
      <c r="D137" s="21">
        <f t="shared" si="20"/>
        <v>166152</v>
      </c>
      <c r="E137" s="21">
        <f t="shared" si="21"/>
        <v>162.2578125</v>
      </c>
    </row>
    <row r="138">
      <c r="A138" s="21">
        <f>36029</f>
        <v>36029</v>
      </c>
      <c r="B138" s="21">
        <f t="shared" si="19"/>
        <v>0</v>
      </c>
      <c r="C138" s="21">
        <f>35445</f>
        <v>35445</v>
      </c>
      <c r="D138" s="21">
        <f t="shared" si="20"/>
        <v>166152</v>
      </c>
      <c r="E138" s="21">
        <f t="shared" si="21"/>
        <v>162.2578125</v>
      </c>
    </row>
    <row r="139">
      <c r="A139" s="21">
        <f>36295</f>
        <v>36295</v>
      </c>
      <c r="B139" s="21">
        <f t="shared" si="19"/>
        <v>0</v>
      </c>
      <c r="C139" s="21">
        <f>35615</f>
        <v>35615</v>
      </c>
      <c r="D139" s="21">
        <f t="shared" si="20"/>
        <v>166152</v>
      </c>
      <c r="E139" s="21">
        <f t="shared" si="21"/>
        <v>162.2578125</v>
      </c>
    </row>
    <row r="140">
      <c r="C140" s="21">
        <f>35814</f>
        <v>35814</v>
      </c>
      <c r="D140" s="21">
        <f t="shared" si="20"/>
        <v>166152</v>
      </c>
      <c r="E140" s="21">
        <f t="shared" si="21"/>
        <v>162.2578125</v>
      </c>
    </row>
    <row r="141">
      <c r="C141" s="21">
        <f>36024</f>
        <v>36024</v>
      </c>
      <c r="D141" s="21">
        <f t="shared" si="20"/>
        <v>166152</v>
      </c>
      <c r="E141" s="21">
        <f t="shared" si="21"/>
        <v>162.2578125</v>
      </c>
    </row>
    <row r="142">
      <c r="C142" s="21">
        <f>36275</f>
        <v>36275</v>
      </c>
      <c r="D142" s="21">
        <f t="shared" si="20"/>
        <v>166152</v>
      </c>
      <c r="E142" s="21">
        <f t="shared" si="21"/>
        <v>162.2578125</v>
      </c>
    </row>
    <row r="143">
      <c r="C143" s="21">
        <f>36468</f>
        <v>36468</v>
      </c>
      <c r="D143" s="21">
        <f t="shared" si="20"/>
        <v>166152</v>
      </c>
      <c r="E143" s="21">
        <f t="shared" si="21"/>
        <v>162.2578125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2015-10-22T14:36:28Z</dcterms:modified>
  <cp:lastPrinted>2016-01-08T15:46:44Z</cp:lastPrinted>
</cp:coreProperties>
</file>