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87" i="2" l="1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H13" i="2" s="1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<sst xmlns="http://schemas.openxmlformats.org/spreadsheetml/2006/main" count="9" uniqueCount="9">
  <si>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</si>
  <si>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</si>
  <si>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</si>
  <si>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</si>
  <si>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306(112x)</t>
  </si>
  <si>
    <t>AVERAGE: 185(186x)</t>
  </si>
  <si>
    <t>begin average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</si>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</sst>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Sheet1!$A$2:$A$113</c:f>
              <c:numCache>
                <c:formatCode>General</c:formatCode>
                <c:ptCount val="112"/>
                <c:pt idx="0">
                  <c:v>791</c:v>
                </c:pt>
                <c:pt idx="1">
                  <c:v>1088</c:v>
                </c:pt>
                <c:pt idx="2">
                  <c:v>1372</c:v>
                </c:pt>
                <c:pt idx="3">
                  <c:v>1682</c:v>
                </c:pt>
                <c:pt idx="4">
                  <c:v>1955</c:v>
                </c:pt>
                <c:pt idx="5">
                  <c:v>2257</c:v>
                </c:pt>
                <c:pt idx="6">
                  <c:v>2618</c:v>
                </c:pt>
                <c:pt idx="7">
                  <c:v>2950</c:v>
                </c:pt>
                <c:pt idx="8">
                  <c:v>3301</c:v>
                </c:pt>
                <c:pt idx="9">
                  <c:v>3611</c:v>
                </c:pt>
                <c:pt idx="10">
                  <c:v>3918</c:v>
                </c:pt>
                <c:pt idx="11">
                  <c:v>4240</c:v>
                </c:pt>
                <c:pt idx="12">
                  <c:v>4546</c:v>
                </c:pt>
                <c:pt idx="13">
                  <c:v>4863</c:v>
                </c:pt>
                <c:pt idx="14">
                  <c:v>5188</c:v>
                </c:pt>
                <c:pt idx="15">
                  <c:v>5489</c:v>
                </c:pt>
                <c:pt idx="16">
                  <c:v>5777</c:v>
                </c:pt>
                <c:pt idx="17">
                  <c:v>6053</c:v>
                </c:pt>
                <c:pt idx="18">
                  <c:v>6379</c:v>
                </c:pt>
                <c:pt idx="19">
                  <c:v>6699</c:v>
                </c:pt>
                <c:pt idx="20">
                  <c:v>6979</c:v>
                </c:pt>
                <c:pt idx="21">
                  <c:v>7301</c:v>
                </c:pt>
                <c:pt idx="22">
                  <c:v>7571</c:v>
                </c:pt>
                <c:pt idx="23">
                  <c:v>7853</c:v>
                </c:pt>
                <c:pt idx="24">
                  <c:v>8216</c:v>
                </c:pt>
                <c:pt idx="25">
                  <c:v>8576</c:v>
                </c:pt>
                <c:pt idx="26">
                  <c:v>8882</c:v>
                </c:pt>
                <c:pt idx="27">
                  <c:v>9146</c:v>
                </c:pt>
                <c:pt idx="28">
                  <c:v>9429</c:v>
                </c:pt>
                <c:pt idx="29">
                  <c:v>9702</c:v>
                </c:pt>
                <c:pt idx="30">
                  <c:v>10023</c:v>
                </c:pt>
                <c:pt idx="31">
                  <c:v>10305</c:v>
                </c:pt>
                <c:pt idx="32">
                  <c:v>10648</c:v>
                </c:pt>
                <c:pt idx="33">
                  <c:v>10997</c:v>
                </c:pt>
                <c:pt idx="34">
                  <c:v>11377</c:v>
                </c:pt>
                <c:pt idx="35">
                  <c:v>11655</c:v>
                </c:pt>
                <c:pt idx="36">
                  <c:v>11942</c:v>
                </c:pt>
                <c:pt idx="37">
                  <c:v>12231</c:v>
                </c:pt>
                <c:pt idx="38">
                  <c:v>12532</c:v>
                </c:pt>
                <c:pt idx="39">
                  <c:v>12804</c:v>
                </c:pt>
                <c:pt idx="40">
                  <c:v>13100</c:v>
                </c:pt>
                <c:pt idx="41">
                  <c:v>13401</c:v>
                </c:pt>
                <c:pt idx="42">
                  <c:v>13752</c:v>
                </c:pt>
                <c:pt idx="43">
                  <c:v>14122</c:v>
                </c:pt>
                <c:pt idx="44">
                  <c:v>14455</c:v>
                </c:pt>
                <c:pt idx="45">
                  <c:v>14768</c:v>
                </c:pt>
                <c:pt idx="46">
                  <c:v>15045</c:v>
                </c:pt>
                <c:pt idx="47">
                  <c:v>15371</c:v>
                </c:pt>
                <c:pt idx="48">
                  <c:v>15668</c:v>
                </c:pt>
                <c:pt idx="49">
                  <c:v>15963</c:v>
                </c:pt>
                <c:pt idx="50">
                  <c:v>16297</c:v>
                </c:pt>
                <c:pt idx="51">
                  <c:v>16567</c:v>
                </c:pt>
                <c:pt idx="52">
                  <c:v>16875</c:v>
                </c:pt>
                <c:pt idx="53">
                  <c:v>17212</c:v>
                </c:pt>
                <c:pt idx="54">
                  <c:v>17523</c:v>
                </c:pt>
                <c:pt idx="55">
                  <c:v>17795</c:v>
                </c:pt>
                <c:pt idx="56">
                  <c:v>18064</c:v>
                </c:pt>
                <c:pt idx="57">
                  <c:v>18346</c:v>
                </c:pt>
                <c:pt idx="58">
                  <c:v>18630</c:v>
                </c:pt>
                <c:pt idx="59">
                  <c:v>18931</c:v>
                </c:pt>
                <c:pt idx="60">
                  <c:v>19210</c:v>
                </c:pt>
                <c:pt idx="61">
                  <c:v>19524</c:v>
                </c:pt>
                <c:pt idx="62">
                  <c:v>19833</c:v>
                </c:pt>
                <c:pt idx="63">
                  <c:v>20159</c:v>
                </c:pt>
                <c:pt idx="64">
                  <c:v>20492</c:v>
                </c:pt>
                <c:pt idx="65">
                  <c:v>20762</c:v>
                </c:pt>
                <c:pt idx="66">
                  <c:v>21058</c:v>
                </c:pt>
                <c:pt idx="67">
                  <c:v>21383</c:v>
                </c:pt>
                <c:pt idx="68">
                  <c:v>21660</c:v>
                </c:pt>
                <c:pt idx="69">
                  <c:v>21983</c:v>
                </c:pt>
                <c:pt idx="70">
                  <c:v>22301</c:v>
                </c:pt>
                <c:pt idx="71">
                  <c:v>22616</c:v>
                </c:pt>
                <c:pt idx="72">
                  <c:v>22925</c:v>
                </c:pt>
                <c:pt idx="73">
                  <c:v>23235</c:v>
                </c:pt>
                <c:pt idx="74">
                  <c:v>23562</c:v>
                </c:pt>
                <c:pt idx="75">
                  <c:v>23875</c:v>
                </c:pt>
                <c:pt idx="76">
                  <c:v>24182</c:v>
                </c:pt>
                <c:pt idx="77">
                  <c:v>24534</c:v>
                </c:pt>
                <c:pt idx="78">
                  <c:v>24852</c:v>
                </c:pt>
                <c:pt idx="79">
                  <c:v>25171</c:v>
                </c:pt>
                <c:pt idx="80">
                  <c:v>25489</c:v>
                </c:pt>
                <c:pt idx="81">
                  <c:v>25847</c:v>
                </c:pt>
                <c:pt idx="82">
                  <c:v>26212</c:v>
                </c:pt>
                <c:pt idx="83">
                  <c:v>26543</c:v>
                </c:pt>
                <c:pt idx="84">
                  <c:v>26835</c:v>
                </c:pt>
                <c:pt idx="85">
                  <c:v>27206</c:v>
                </c:pt>
                <c:pt idx="86">
                  <c:v>27479</c:v>
                </c:pt>
                <c:pt idx="87">
                  <c:v>27767</c:v>
                </c:pt>
                <c:pt idx="88">
                  <c:v>28054</c:v>
                </c:pt>
                <c:pt idx="89">
                  <c:v>28358</c:v>
                </c:pt>
                <c:pt idx="90">
                  <c:v>28669</c:v>
                </c:pt>
                <c:pt idx="91">
                  <c:v>28973</c:v>
                </c:pt>
                <c:pt idx="92">
                  <c:v>29263</c:v>
                </c:pt>
                <c:pt idx="93">
                  <c:v>29568</c:v>
                </c:pt>
                <c:pt idx="94">
                  <c:v>29878</c:v>
                </c:pt>
                <c:pt idx="95">
                  <c:v>30156</c:v>
                </c:pt>
                <c:pt idx="96">
                  <c:v>30462</c:v>
                </c:pt>
                <c:pt idx="97">
                  <c:v>30771</c:v>
                </c:pt>
                <c:pt idx="98">
                  <c:v>31066</c:v>
                </c:pt>
                <c:pt idx="99">
                  <c:v>31398</c:v>
                </c:pt>
                <c:pt idx="100">
                  <c:v>31704</c:v>
                </c:pt>
                <c:pt idx="101">
                  <c:v>32031</c:v>
                </c:pt>
                <c:pt idx="102">
                  <c:v>32340</c:v>
                </c:pt>
                <c:pt idx="103">
                  <c:v>32661</c:v>
                </c:pt>
                <c:pt idx="104">
                  <c:v>32942</c:v>
                </c:pt>
                <c:pt idx="105">
                  <c:v>33255</c:v>
                </c:pt>
                <c:pt idx="106">
                  <c:v>33587</c:v>
                </c:pt>
                <c:pt idx="107">
                  <c:v>33904</c:v>
                </c:pt>
                <c:pt idx="108">
                  <c:v>34190</c:v>
                </c:pt>
                <c:pt idx="109">
                  <c:v>34469</c:v>
                </c:pt>
                <c:pt idx="110">
                  <c:v>34787</c:v>
                </c:pt>
                <c:pt idx="111">
                  <c:v>35077</c:v>
                </c:pt>
              </c:numCache>
            </c:numRef>
          </c:cat>
          <c:val>
            <c:numRef>
              <c:f>Sheet1!$B$2:$B$113</c:f>
              <c:numCache>
                <c:formatCode>General</c:formatCode>
                <c:ptCount val="112"/>
                <c:pt idx="0">
                  <c:v>21</c:v>
                </c:pt>
                <c:pt idx="1">
                  <c:v>20</c:v>
                </c:pt>
                <c:pt idx="2">
                  <c:v>26</c:v>
                </c:pt>
                <c:pt idx="3">
                  <c:v>42</c:v>
                </c:pt>
                <c:pt idx="4">
                  <c:v>30</c:v>
                </c:pt>
                <c:pt idx="5">
                  <c:v>35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21</c:v>
                </c:pt>
                <c:pt idx="10">
                  <c:v>30</c:v>
                </c:pt>
                <c:pt idx="11">
                  <c:v>22</c:v>
                </c:pt>
                <c:pt idx="12">
                  <c:v>23</c:v>
                </c:pt>
                <c:pt idx="13">
                  <c:v>16</c:v>
                </c:pt>
                <c:pt idx="14">
                  <c:v>37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19</c:v>
                </c:pt>
                <c:pt idx="19">
                  <c:v>39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17</c:v>
                </c:pt>
                <c:pt idx="24">
                  <c:v>25</c:v>
                </c:pt>
                <c:pt idx="25">
                  <c:v>22</c:v>
                </c:pt>
                <c:pt idx="26">
                  <c:v>24</c:v>
                </c:pt>
                <c:pt idx="27">
                  <c:v>23</c:v>
                </c:pt>
                <c:pt idx="28">
                  <c:v>25</c:v>
                </c:pt>
                <c:pt idx="29">
                  <c:v>21</c:v>
                </c:pt>
                <c:pt idx="30">
                  <c:v>25</c:v>
                </c:pt>
                <c:pt idx="31">
                  <c:v>15</c:v>
                </c:pt>
                <c:pt idx="32">
                  <c:v>18</c:v>
                </c:pt>
                <c:pt idx="33">
                  <c:v>13</c:v>
                </c:pt>
                <c:pt idx="34">
                  <c:v>16</c:v>
                </c:pt>
                <c:pt idx="35">
                  <c:v>20</c:v>
                </c:pt>
                <c:pt idx="36">
                  <c:v>26</c:v>
                </c:pt>
                <c:pt idx="37">
                  <c:v>14</c:v>
                </c:pt>
                <c:pt idx="38">
                  <c:v>18</c:v>
                </c:pt>
                <c:pt idx="39">
                  <c:v>13</c:v>
                </c:pt>
                <c:pt idx="40">
                  <c:v>13</c:v>
                </c:pt>
                <c:pt idx="41">
                  <c:v>17</c:v>
                </c:pt>
                <c:pt idx="42">
                  <c:v>15</c:v>
                </c:pt>
                <c:pt idx="43">
                  <c:v>18</c:v>
                </c:pt>
                <c:pt idx="44">
                  <c:v>13</c:v>
                </c:pt>
                <c:pt idx="45">
                  <c:v>23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31</c:v>
                </c:pt>
                <c:pt idx="53">
                  <c:v>27</c:v>
                </c:pt>
                <c:pt idx="54">
                  <c:v>27</c:v>
                </c:pt>
                <c:pt idx="55">
                  <c:v>19</c:v>
                </c:pt>
                <c:pt idx="56">
                  <c:v>23</c:v>
                </c:pt>
                <c:pt idx="57">
                  <c:v>20</c:v>
                </c:pt>
                <c:pt idx="58">
                  <c:v>23</c:v>
                </c:pt>
                <c:pt idx="59">
                  <c:v>23</c:v>
                </c:pt>
                <c:pt idx="60">
                  <c:v>16</c:v>
                </c:pt>
                <c:pt idx="61">
                  <c:v>15</c:v>
                </c:pt>
                <c:pt idx="62">
                  <c:v>18</c:v>
                </c:pt>
                <c:pt idx="63">
                  <c:v>16</c:v>
                </c:pt>
                <c:pt idx="64">
                  <c:v>16</c:v>
                </c:pt>
                <c:pt idx="65">
                  <c:v>26</c:v>
                </c:pt>
                <c:pt idx="66">
                  <c:v>19</c:v>
                </c:pt>
                <c:pt idx="67">
                  <c:v>14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16</c:v>
                </c:pt>
                <c:pt idx="72">
                  <c:v>18</c:v>
                </c:pt>
                <c:pt idx="73">
                  <c:v>21</c:v>
                </c:pt>
                <c:pt idx="74">
                  <c:v>18</c:v>
                </c:pt>
                <c:pt idx="75">
                  <c:v>20</c:v>
                </c:pt>
                <c:pt idx="76">
                  <c:v>23</c:v>
                </c:pt>
                <c:pt idx="77">
                  <c:v>20</c:v>
                </c:pt>
                <c:pt idx="78">
                  <c:v>18</c:v>
                </c:pt>
                <c:pt idx="79">
                  <c:v>19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20</c:v>
                </c:pt>
                <c:pt idx="87">
                  <c:v>20</c:v>
                </c:pt>
                <c:pt idx="88">
                  <c:v>13</c:v>
                </c:pt>
                <c:pt idx="89">
                  <c:v>13</c:v>
                </c:pt>
                <c:pt idx="90">
                  <c:v>19</c:v>
                </c:pt>
                <c:pt idx="91">
                  <c:v>17</c:v>
                </c:pt>
                <c:pt idx="92">
                  <c:v>15</c:v>
                </c:pt>
                <c:pt idx="93">
                  <c:v>15</c:v>
                </c:pt>
                <c:pt idx="94">
                  <c:v>24</c:v>
                </c:pt>
                <c:pt idx="95">
                  <c:v>21</c:v>
                </c:pt>
                <c:pt idx="96">
                  <c:v>17</c:v>
                </c:pt>
                <c:pt idx="97">
                  <c:v>14</c:v>
                </c:pt>
                <c:pt idx="98">
                  <c:v>18</c:v>
                </c:pt>
                <c:pt idx="99">
                  <c:v>18</c:v>
                </c:pt>
                <c:pt idx="100">
                  <c:v>21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23</c:v>
                </c:pt>
                <c:pt idx="105">
                  <c:v>20</c:v>
                </c:pt>
                <c:pt idx="106">
                  <c:v>23</c:v>
                </c:pt>
                <c:pt idx="107">
                  <c:v>25</c:v>
                </c:pt>
                <c:pt idx="108">
                  <c:v>20</c:v>
                </c:pt>
                <c:pt idx="109">
                  <c:v>24</c:v>
                </c:pt>
                <c:pt idx="110">
                  <c:v>21</c:v>
                </c:pt>
                <c:pt idx="11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45664"/>
        <c:axId val="558935872"/>
      </c:lineChart>
      <c:catAx>
        <c:axId val="5589456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3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358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456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Sheet1!$C$2:$C$187</c:f>
              <c:numCache>
                <c:formatCode>General</c:formatCode>
                <c:ptCount val="186"/>
                <c:pt idx="0">
                  <c:v>622</c:v>
                </c:pt>
                <c:pt idx="1">
                  <c:v>773</c:v>
                </c:pt>
                <c:pt idx="2">
                  <c:v>953</c:v>
                </c:pt>
                <c:pt idx="3">
                  <c:v>1209</c:v>
                </c:pt>
                <c:pt idx="4">
                  <c:v>1371</c:v>
                </c:pt>
                <c:pt idx="5">
                  <c:v>1587</c:v>
                </c:pt>
                <c:pt idx="6">
                  <c:v>1770</c:v>
                </c:pt>
                <c:pt idx="7">
                  <c:v>1972</c:v>
                </c:pt>
                <c:pt idx="8">
                  <c:v>2167</c:v>
                </c:pt>
                <c:pt idx="9">
                  <c:v>2341</c:v>
                </c:pt>
                <c:pt idx="10">
                  <c:v>2495</c:v>
                </c:pt>
                <c:pt idx="11">
                  <c:v>2687</c:v>
                </c:pt>
                <c:pt idx="12">
                  <c:v>2861</c:v>
                </c:pt>
                <c:pt idx="13">
                  <c:v>3041</c:v>
                </c:pt>
                <c:pt idx="14">
                  <c:v>3216</c:v>
                </c:pt>
                <c:pt idx="15">
                  <c:v>3405</c:v>
                </c:pt>
                <c:pt idx="16">
                  <c:v>3613</c:v>
                </c:pt>
                <c:pt idx="17">
                  <c:v>3801</c:v>
                </c:pt>
                <c:pt idx="18">
                  <c:v>4001</c:v>
                </c:pt>
                <c:pt idx="19">
                  <c:v>4187</c:v>
                </c:pt>
                <c:pt idx="20">
                  <c:v>4385</c:v>
                </c:pt>
                <c:pt idx="21">
                  <c:v>4557</c:v>
                </c:pt>
                <c:pt idx="22">
                  <c:v>4714</c:v>
                </c:pt>
                <c:pt idx="23">
                  <c:v>4893</c:v>
                </c:pt>
                <c:pt idx="24">
                  <c:v>5088</c:v>
                </c:pt>
                <c:pt idx="25">
                  <c:v>5258</c:v>
                </c:pt>
                <c:pt idx="26">
                  <c:v>5386</c:v>
                </c:pt>
                <c:pt idx="27">
                  <c:v>5577</c:v>
                </c:pt>
                <c:pt idx="28">
                  <c:v>5740</c:v>
                </c:pt>
                <c:pt idx="29">
                  <c:v>5868</c:v>
                </c:pt>
                <c:pt idx="30">
                  <c:v>6074</c:v>
                </c:pt>
                <c:pt idx="31">
                  <c:v>6258</c:v>
                </c:pt>
                <c:pt idx="32">
                  <c:v>6473</c:v>
                </c:pt>
                <c:pt idx="33">
                  <c:v>6678</c:v>
                </c:pt>
                <c:pt idx="34">
                  <c:v>6848</c:v>
                </c:pt>
                <c:pt idx="35">
                  <c:v>7025</c:v>
                </c:pt>
                <c:pt idx="36">
                  <c:v>7181</c:v>
                </c:pt>
                <c:pt idx="37">
                  <c:v>7354</c:v>
                </c:pt>
                <c:pt idx="38">
                  <c:v>7519</c:v>
                </c:pt>
                <c:pt idx="39">
                  <c:v>7692</c:v>
                </c:pt>
                <c:pt idx="40">
                  <c:v>7874</c:v>
                </c:pt>
                <c:pt idx="41">
                  <c:v>8061</c:v>
                </c:pt>
                <c:pt idx="42">
                  <c:v>8231</c:v>
                </c:pt>
                <c:pt idx="43">
                  <c:v>8422</c:v>
                </c:pt>
                <c:pt idx="44">
                  <c:v>8615</c:v>
                </c:pt>
                <c:pt idx="45">
                  <c:v>8775</c:v>
                </c:pt>
                <c:pt idx="46">
                  <c:v>8983</c:v>
                </c:pt>
                <c:pt idx="47">
                  <c:v>9201</c:v>
                </c:pt>
                <c:pt idx="48">
                  <c:v>9373</c:v>
                </c:pt>
                <c:pt idx="49">
                  <c:v>9565</c:v>
                </c:pt>
                <c:pt idx="50">
                  <c:v>9748</c:v>
                </c:pt>
                <c:pt idx="51">
                  <c:v>9914</c:v>
                </c:pt>
                <c:pt idx="52">
                  <c:v>10133</c:v>
                </c:pt>
                <c:pt idx="53">
                  <c:v>10332</c:v>
                </c:pt>
                <c:pt idx="54">
                  <c:v>10497</c:v>
                </c:pt>
                <c:pt idx="55">
                  <c:v>10683</c:v>
                </c:pt>
                <c:pt idx="56">
                  <c:v>10859</c:v>
                </c:pt>
                <c:pt idx="57">
                  <c:v>11084</c:v>
                </c:pt>
                <c:pt idx="58">
                  <c:v>11283</c:v>
                </c:pt>
                <c:pt idx="59">
                  <c:v>11481</c:v>
                </c:pt>
                <c:pt idx="60">
                  <c:v>11632</c:v>
                </c:pt>
                <c:pt idx="61">
                  <c:v>11794</c:v>
                </c:pt>
                <c:pt idx="62">
                  <c:v>11951</c:v>
                </c:pt>
                <c:pt idx="63">
                  <c:v>12106</c:v>
                </c:pt>
                <c:pt idx="64">
                  <c:v>12247</c:v>
                </c:pt>
                <c:pt idx="65">
                  <c:v>12415</c:v>
                </c:pt>
                <c:pt idx="66">
                  <c:v>12596</c:v>
                </c:pt>
                <c:pt idx="67">
                  <c:v>12747</c:v>
                </c:pt>
                <c:pt idx="68">
                  <c:v>12931</c:v>
                </c:pt>
                <c:pt idx="69">
                  <c:v>13112</c:v>
                </c:pt>
                <c:pt idx="70">
                  <c:v>13270</c:v>
                </c:pt>
                <c:pt idx="71">
                  <c:v>13463</c:v>
                </c:pt>
                <c:pt idx="72">
                  <c:v>13628</c:v>
                </c:pt>
                <c:pt idx="73">
                  <c:v>13846</c:v>
                </c:pt>
                <c:pt idx="74">
                  <c:v>14031</c:v>
                </c:pt>
                <c:pt idx="75">
                  <c:v>14257</c:v>
                </c:pt>
                <c:pt idx="76">
                  <c:v>14496</c:v>
                </c:pt>
                <c:pt idx="77">
                  <c:v>14662</c:v>
                </c:pt>
                <c:pt idx="78">
                  <c:v>14873</c:v>
                </c:pt>
                <c:pt idx="79">
                  <c:v>15083</c:v>
                </c:pt>
                <c:pt idx="80">
                  <c:v>15236</c:v>
                </c:pt>
                <c:pt idx="81">
                  <c:v>15383</c:v>
                </c:pt>
                <c:pt idx="82">
                  <c:v>15554</c:v>
                </c:pt>
                <c:pt idx="83">
                  <c:v>15756</c:v>
                </c:pt>
                <c:pt idx="84">
                  <c:v>15998</c:v>
                </c:pt>
                <c:pt idx="85">
                  <c:v>16192</c:v>
                </c:pt>
                <c:pt idx="86">
                  <c:v>16384</c:v>
                </c:pt>
                <c:pt idx="87">
                  <c:v>16557</c:v>
                </c:pt>
                <c:pt idx="88">
                  <c:v>16751</c:v>
                </c:pt>
                <c:pt idx="89">
                  <c:v>16938</c:v>
                </c:pt>
                <c:pt idx="90">
                  <c:v>17114</c:v>
                </c:pt>
                <c:pt idx="91">
                  <c:v>17400</c:v>
                </c:pt>
                <c:pt idx="92">
                  <c:v>17568</c:v>
                </c:pt>
                <c:pt idx="93">
                  <c:v>17726</c:v>
                </c:pt>
                <c:pt idx="94">
                  <c:v>17906</c:v>
                </c:pt>
                <c:pt idx="95">
                  <c:v>18114</c:v>
                </c:pt>
                <c:pt idx="96">
                  <c:v>18292</c:v>
                </c:pt>
                <c:pt idx="97">
                  <c:v>18496</c:v>
                </c:pt>
                <c:pt idx="98">
                  <c:v>18704</c:v>
                </c:pt>
                <c:pt idx="99">
                  <c:v>18853</c:v>
                </c:pt>
                <c:pt idx="100">
                  <c:v>19038</c:v>
                </c:pt>
                <c:pt idx="101">
                  <c:v>19258</c:v>
                </c:pt>
                <c:pt idx="102">
                  <c:v>19442</c:v>
                </c:pt>
                <c:pt idx="103">
                  <c:v>19624</c:v>
                </c:pt>
                <c:pt idx="104">
                  <c:v>19795</c:v>
                </c:pt>
                <c:pt idx="105">
                  <c:v>19995</c:v>
                </c:pt>
                <c:pt idx="106">
                  <c:v>20161</c:v>
                </c:pt>
                <c:pt idx="107">
                  <c:v>20346</c:v>
                </c:pt>
                <c:pt idx="108">
                  <c:v>20565</c:v>
                </c:pt>
                <c:pt idx="109">
                  <c:v>20744</c:v>
                </c:pt>
                <c:pt idx="110">
                  <c:v>20900</c:v>
                </c:pt>
                <c:pt idx="111">
                  <c:v>21089</c:v>
                </c:pt>
                <c:pt idx="112">
                  <c:v>21259</c:v>
                </c:pt>
                <c:pt idx="113">
                  <c:v>21440</c:v>
                </c:pt>
                <c:pt idx="114">
                  <c:v>21668</c:v>
                </c:pt>
                <c:pt idx="115">
                  <c:v>21834</c:v>
                </c:pt>
                <c:pt idx="116">
                  <c:v>22006</c:v>
                </c:pt>
                <c:pt idx="117">
                  <c:v>22178</c:v>
                </c:pt>
                <c:pt idx="118">
                  <c:v>22370</c:v>
                </c:pt>
                <c:pt idx="119">
                  <c:v>22519</c:v>
                </c:pt>
                <c:pt idx="120">
                  <c:v>22726</c:v>
                </c:pt>
                <c:pt idx="121">
                  <c:v>22933</c:v>
                </c:pt>
                <c:pt idx="122">
                  <c:v>23102</c:v>
                </c:pt>
                <c:pt idx="123">
                  <c:v>23281</c:v>
                </c:pt>
                <c:pt idx="124">
                  <c:v>23438</c:v>
                </c:pt>
                <c:pt idx="125">
                  <c:v>23616</c:v>
                </c:pt>
                <c:pt idx="126">
                  <c:v>23778</c:v>
                </c:pt>
                <c:pt idx="127">
                  <c:v>24019</c:v>
                </c:pt>
                <c:pt idx="128">
                  <c:v>24253</c:v>
                </c:pt>
                <c:pt idx="129">
                  <c:v>24444</c:v>
                </c:pt>
                <c:pt idx="130">
                  <c:v>24627</c:v>
                </c:pt>
                <c:pt idx="131">
                  <c:v>24842</c:v>
                </c:pt>
                <c:pt idx="132">
                  <c:v>25040</c:v>
                </c:pt>
                <c:pt idx="133">
                  <c:v>25230</c:v>
                </c:pt>
                <c:pt idx="134">
                  <c:v>25409</c:v>
                </c:pt>
                <c:pt idx="135">
                  <c:v>25643</c:v>
                </c:pt>
                <c:pt idx="136">
                  <c:v>25869</c:v>
                </c:pt>
                <c:pt idx="137">
                  <c:v>26092</c:v>
                </c:pt>
                <c:pt idx="138">
                  <c:v>26295</c:v>
                </c:pt>
                <c:pt idx="139">
                  <c:v>26484</c:v>
                </c:pt>
                <c:pt idx="140">
                  <c:v>26691</c:v>
                </c:pt>
                <c:pt idx="141">
                  <c:v>26881</c:v>
                </c:pt>
                <c:pt idx="142">
                  <c:v>27121</c:v>
                </c:pt>
                <c:pt idx="143">
                  <c:v>27299</c:v>
                </c:pt>
                <c:pt idx="144">
                  <c:v>27494</c:v>
                </c:pt>
                <c:pt idx="145">
                  <c:v>27664</c:v>
                </c:pt>
                <c:pt idx="146">
                  <c:v>27883</c:v>
                </c:pt>
                <c:pt idx="147">
                  <c:v>28113</c:v>
                </c:pt>
                <c:pt idx="148">
                  <c:v>28279</c:v>
                </c:pt>
                <c:pt idx="149">
                  <c:v>28426</c:v>
                </c:pt>
                <c:pt idx="150">
                  <c:v>28585</c:v>
                </c:pt>
                <c:pt idx="151">
                  <c:v>28813</c:v>
                </c:pt>
                <c:pt idx="152">
                  <c:v>28988</c:v>
                </c:pt>
                <c:pt idx="153">
                  <c:v>29160</c:v>
                </c:pt>
                <c:pt idx="154">
                  <c:v>29346</c:v>
                </c:pt>
                <c:pt idx="155">
                  <c:v>29537</c:v>
                </c:pt>
                <c:pt idx="156">
                  <c:v>29745</c:v>
                </c:pt>
                <c:pt idx="157">
                  <c:v>29949</c:v>
                </c:pt>
                <c:pt idx="158">
                  <c:v>30165</c:v>
                </c:pt>
                <c:pt idx="159">
                  <c:v>30339</c:v>
                </c:pt>
                <c:pt idx="160">
                  <c:v>30530</c:v>
                </c:pt>
                <c:pt idx="161">
                  <c:v>30703</c:v>
                </c:pt>
                <c:pt idx="162">
                  <c:v>30885</c:v>
                </c:pt>
                <c:pt idx="163">
                  <c:v>31078</c:v>
                </c:pt>
                <c:pt idx="164">
                  <c:v>31290</c:v>
                </c:pt>
                <c:pt idx="165">
                  <c:v>31487</c:v>
                </c:pt>
                <c:pt idx="166">
                  <c:v>31713</c:v>
                </c:pt>
                <c:pt idx="167">
                  <c:v>31915</c:v>
                </c:pt>
                <c:pt idx="168">
                  <c:v>32120</c:v>
                </c:pt>
                <c:pt idx="169">
                  <c:v>32342</c:v>
                </c:pt>
                <c:pt idx="170">
                  <c:v>32530</c:v>
                </c:pt>
                <c:pt idx="171">
                  <c:v>32726</c:v>
                </c:pt>
                <c:pt idx="172">
                  <c:v>32885</c:v>
                </c:pt>
                <c:pt idx="173">
                  <c:v>33077</c:v>
                </c:pt>
                <c:pt idx="174">
                  <c:v>33323</c:v>
                </c:pt>
                <c:pt idx="175">
                  <c:v>33465</c:v>
                </c:pt>
                <c:pt idx="176">
                  <c:v>33640</c:v>
                </c:pt>
                <c:pt idx="177">
                  <c:v>33797</c:v>
                </c:pt>
                <c:pt idx="178">
                  <c:v>33992</c:v>
                </c:pt>
                <c:pt idx="179">
                  <c:v>34155</c:v>
                </c:pt>
                <c:pt idx="180">
                  <c:v>34312</c:v>
                </c:pt>
                <c:pt idx="181">
                  <c:v>34483</c:v>
                </c:pt>
                <c:pt idx="182">
                  <c:v>34649</c:v>
                </c:pt>
                <c:pt idx="183">
                  <c:v>34794</c:v>
                </c:pt>
                <c:pt idx="184">
                  <c:v>34978</c:v>
                </c:pt>
                <c:pt idx="185">
                  <c:v>35137</c:v>
                </c:pt>
              </c:numCache>
            </c:numRef>
          </c:cat>
          <c:val>
            <c:numRef>
              <c:f>Sheet1!$E$2:$E$187</c:f>
              <c:numCache>
                <c:formatCode>General</c:formatCode>
                <c:ptCount val="186"/>
                <c:pt idx="0">
                  <c:v>2.2353515625</c:v>
                </c:pt>
                <c:pt idx="1">
                  <c:v>7.947265625</c:v>
                </c:pt>
                <c:pt idx="2">
                  <c:v>15.0361328125</c:v>
                </c:pt>
                <c:pt idx="3">
                  <c:v>20.4814453125</c:v>
                </c:pt>
                <c:pt idx="4">
                  <c:v>22.28125</c:v>
                </c:pt>
                <c:pt idx="5">
                  <c:v>23.6044921875</c:v>
                </c:pt>
                <c:pt idx="6">
                  <c:v>25.12109375</c:v>
                </c:pt>
                <c:pt idx="7">
                  <c:v>26.8505859375</c:v>
                </c:pt>
                <c:pt idx="8">
                  <c:v>27.7734375</c:v>
                </c:pt>
                <c:pt idx="9">
                  <c:v>28.1064453125</c:v>
                </c:pt>
                <c:pt idx="10">
                  <c:v>29.1494140625</c:v>
                </c:pt>
                <c:pt idx="11">
                  <c:v>31.28125</c:v>
                </c:pt>
                <c:pt idx="12">
                  <c:v>31.7109375</c:v>
                </c:pt>
                <c:pt idx="13">
                  <c:v>32.2197265625</c:v>
                </c:pt>
                <c:pt idx="14">
                  <c:v>32.265625</c:v>
                </c:pt>
                <c:pt idx="15">
                  <c:v>32.5322265625</c:v>
                </c:pt>
                <c:pt idx="16">
                  <c:v>32.8828125</c:v>
                </c:pt>
                <c:pt idx="17">
                  <c:v>33.12890625</c:v>
                </c:pt>
                <c:pt idx="18">
                  <c:v>33.4931640625</c:v>
                </c:pt>
                <c:pt idx="19">
                  <c:v>33.87109375</c:v>
                </c:pt>
                <c:pt idx="20">
                  <c:v>33.9501953125</c:v>
                </c:pt>
                <c:pt idx="21">
                  <c:v>34.08203125</c:v>
                </c:pt>
                <c:pt idx="22">
                  <c:v>34.19921875</c:v>
                </c:pt>
                <c:pt idx="23">
                  <c:v>34.24609375</c:v>
                </c:pt>
                <c:pt idx="24">
                  <c:v>34.453125</c:v>
                </c:pt>
                <c:pt idx="25">
                  <c:v>34.6806640625</c:v>
                </c:pt>
                <c:pt idx="26">
                  <c:v>34.8515625</c:v>
                </c:pt>
                <c:pt idx="27">
                  <c:v>35.1142578125</c:v>
                </c:pt>
                <c:pt idx="28">
                  <c:v>35.3984375</c:v>
                </c:pt>
                <c:pt idx="29">
                  <c:v>35.4775390625</c:v>
                </c:pt>
                <c:pt idx="30">
                  <c:v>36.2080078125</c:v>
                </c:pt>
                <c:pt idx="31">
                  <c:v>36.392578125</c:v>
                </c:pt>
                <c:pt idx="32">
                  <c:v>37.017578125</c:v>
                </c:pt>
                <c:pt idx="33">
                  <c:v>38.0859375</c:v>
                </c:pt>
                <c:pt idx="34">
                  <c:v>38.83203125</c:v>
                </c:pt>
                <c:pt idx="35">
                  <c:v>39.25</c:v>
                </c:pt>
                <c:pt idx="36">
                  <c:v>39.453125</c:v>
                </c:pt>
                <c:pt idx="37">
                  <c:v>40.21484375</c:v>
                </c:pt>
                <c:pt idx="38">
                  <c:v>40.5</c:v>
                </c:pt>
                <c:pt idx="39">
                  <c:v>40.560546875</c:v>
                </c:pt>
                <c:pt idx="40">
                  <c:v>40.765625</c:v>
                </c:pt>
                <c:pt idx="41">
                  <c:v>40.8359375</c:v>
                </c:pt>
                <c:pt idx="42">
                  <c:v>40.6875</c:v>
                </c:pt>
                <c:pt idx="43">
                  <c:v>40.69140625</c:v>
                </c:pt>
                <c:pt idx="44">
                  <c:v>40.7109375</c:v>
                </c:pt>
                <c:pt idx="45">
                  <c:v>40.81640625</c:v>
                </c:pt>
                <c:pt idx="46">
                  <c:v>41.08984375</c:v>
                </c:pt>
                <c:pt idx="47">
                  <c:v>41.2373046875</c:v>
                </c:pt>
                <c:pt idx="48">
                  <c:v>41.1787109375</c:v>
                </c:pt>
                <c:pt idx="49">
                  <c:v>41.1884765625</c:v>
                </c:pt>
                <c:pt idx="50">
                  <c:v>41.1943359375</c:v>
                </c:pt>
                <c:pt idx="51">
                  <c:v>41.8505859375</c:v>
                </c:pt>
                <c:pt idx="52">
                  <c:v>41.3017578125</c:v>
                </c:pt>
                <c:pt idx="53">
                  <c:v>41.3076171875</c:v>
                </c:pt>
                <c:pt idx="54">
                  <c:v>41.2373046875</c:v>
                </c:pt>
                <c:pt idx="55">
                  <c:v>41.2412109375</c:v>
                </c:pt>
                <c:pt idx="56">
                  <c:v>41.2451171875</c:v>
                </c:pt>
                <c:pt idx="57">
                  <c:v>41.2451171875</c:v>
                </c:pt>
                <c:pt idx="58">
                  <c:v>41.2490234375</c:v>
                </c:pt>
                <c:pt idx="59">
                  <c:v>41.25390625</c:v>
                </c:pt>
                <c:pt idx="60">
                  <c:v>41.2568359375</c:v>
                </c:pt>
                <c:pt idx="61">
                  <c:v>41.3291015625</c:v>
                </c:pt>
                <c:pt idx="62">
                  <c:v>41.3271484375</c:v>
                </c:pt>
                <c:pt idx="63">
                  <c:v>41.3505859375</c:v>
                </c:pt>
                <c:pt idx="64">
                  <c:v>41.5263671875</c:v>
                </c:pt>
                <c:pt idx="65">
                  <c:v>41.5263671875</c:v>
                </c:pt>
                <c:pt idx="66">
                  <c:v>41.5302734375</c:v>
                </c:pt>
                <c:pt idx="67">
                  <c:v>41.5341796875</c:v>
                </c:pt>
                <c:pt idx="68">
                  <c:v>41.5361328125</c:v>
                </c:pt>
                <c:pt idx="69">
                  <c:v>41.5380859375</c:v>
                </c:pt>
                <c:pt idx="70">
                  <c:v>41.5380859375</c:v>
                </c:pt>
                <c:pt idx="71">
                  <c:v>41.5419921875</c:v>
                </c:pt>
                <c:pt idx="72">
                  <c:v>41.5654296875</c:v>
                </c:pt>
                <c:pt idx="73">
                  <c:v>41.5693359375</c:v>
                </c:pt>
                <c:pt idx="74">
                  <c:v>41.5732421875</c:v>
                </c:pt>
                <c:pt idx="75">
                  <c:v>41.755859375</c:v>
                </c:pt>
                <c:pt idx="76">
                  <c:v>42</c:v>
                </c:pt>
                <c:pt idx="77">
                  <c:v>42.265625</c:v>
                </c:pt>
                <c:pt idx="78">
                  <c:v>42.908203125</c:v>
                </c:pt>
                <c:pt idx="79">
                  <c:v>43.5078125</c:v>
                </c:pt>
                <c:pt idx="80">
                  <c:v>43.62109375</c:v>
                </c:pt>
                <c:pt idx="81">
                  <c:v>43.68359375</c:v>
                </c:pt>
                <c:pt idx="82">
                  <c:v>43.68359375</c:v>
                </c:pt>
                <c:pt idx="83">
                  <c:v>43.9384765625</c:v>
                </c:pt>
                <c:pt idx="84">
                  <c:v>44.84765625</c:v>
                </c:pt>
                <c:pt idx="85">
                  <c:v>45.625</c:v>
                </c:pt>
                <c:pt idx="86">
                  <c:v>45.6259765625</c:v>
                </c:pt>
                <c:pt idx="87">
                  <c:v>45.62890625</c:v>
                </c:pt>
                <c:pt idx="88">
                  <c:v>45.6650390625</c:v>
                </c:pt>
                <c:pt idx="89">
                  <c:v>45.71875</c:v>
                </c:pt>
                <c:pt idx="90">
                  <c:v>45.703125</c:v>
                </c:pt>
                <c:pt idx="91">
                  <c:v>45.708984375</c:v>
                </c:pt>
                <c:pt idx="92">
                  <c:v>45.7109375</c:v>
                </c:pt>
                <c:pt idx="93">
                  <c:v>45.7109375</c:v>
                </c:pt>
                <c:pt idx="94">
                  <c:v>45.712890625</c:v>
                </c:pt>
                <c:pt idx="95">
                  <c:v>45.73046875</c:v>
                </c:pt>
                <c:pt idx="96">
                  <c:v>45.7421875</c:v>
                </c:pt>
                <c:pt idx="97">
                  <c:v>45.744140625</c:v>
                </c:pt>
                <c:pt idx="98">
                  <c:v>45.84375</c:v>
                </c:pt>
                <c:pt idx="99">
                  <c:v>45.84765625</c:v>
                </c:pt>
                <c:pt idx="100">
                  <c:v>45.916015625</c:v>
                </c:pt>
                <c:pt idx="101">
                  <c:v>45.84765625</c:v>
                </c:pt>
                <c:pt idx="102">
                  <c:v>45.84765625</c:v>
                </c:pt>
                <c:pt idx="103">
                  <c:v>45.853515625</c:v>
                </c:pt>
                <c:pt idx="104">
                  <c:v>45.8515625</c:v>
                </c:pt>
                <c:pt idx="105">
                  <c:v>45.8564453125</c:v>
                </c:pt>
                <c:pt idx="106">
                  <c:v>45.85546875</c:v>
                </c:pt>
                <c:pt idx="107">
                  <c:v>45.859375</c:v>
                </c:pt>
                <c:pt idx="108">
                  <c:v>45.86328125</c:v>
                </c:pt>
                <c:pt idx="109">
                  <c:v>45.94140625</c:v>
                </c:pt>
                <c:pt idx="110">
                  <c:v>45.9853515625</c:v>
                </c:pt>
                <c:pt idx="111">
                  <c:v>45.984375</c:v>
                </c:pt>
                <c:pt idx="112">
                  <c:v>45.9921875</c:v>
                </c:pt>
                <c:pt idx="113">
                  <c:v>45.99609375</c:v>
                </c:pt>
                <c:pt idx="114">
                  <c:v>46.00390625</c:v>
                </c:pt>
                <c:pt idx="115">
                  <c:v>46.00390625</c:v>
                </c:pt>
                <c:pt idx="116">
                  <c:v>46.0078125</c:v>
                </c:pt>
                <c:pt idx="117">
                  <c:v>46.0078125</c:v>
                </c:pt>
                <c:pt idx="118">
                  <c:v>46.015625</c:v>
                </c:pt>
                <c:pt idx="119">
                  <c:v>46.0234375</c:v>
                </c:pt>
                <c:pt idx="120">
                  <c:v>46.029296875</c:v>
                </c:pt>
                <c:pt idx="121">
                  <c:v>46.03125</c:v>
                </c:pt>
                <c:pt idx="122">
                  <c:v>46.03125</c:v>
                </c:pt>
                <c:pt idx="123">
                  <c:v>46.03515625</c:v>
                </c:pt>
                <c:pt idx="124">
                  <c:v>46.1484375</c:v>
                </c:pt>
                <c:pt idx="125">
                  <c:v>46.1875</c:v>
                </c:pt>
                <c:pt idx="126">
                  <c:v>46.19921875</c:v>
                </c:pt>
                <c:pt idx="127">
                  <c:v>46.169921875</c:v>
                </c:pt>
                <c:pt idx="128">
                  <c:v>46.203125</c:v>
                </c:pt>
                <c:pt idx="129">
                  <c:v>46.2109375</c:v>
                </c:pt>
                <c:pt idx="130">
                  <c:v>46.212890625</c:v>
                </c:pt>
                <c:pt idx="131">
                  <c:v>46.21484375</c:v>
                </c:pt>
                <c:pt idx="132">
                  <c:v>46.21484375</c:v>
                </c:pt>
                <c:pt idx="133">
                  <c:v>46.21875</c:v>
                </c:pt>
                <c:pt idx="134">
                  <c:v>46.21875</c:v>
                </c:pt>
                <c:pt idx="135">
                  <c:v>46.224609375</c:v>
                </c:pt>
                <c:pt idx="136">
                  <c:v>46.2265625</c:v>
                </c:pt>
                <c:pt idx="137">
                  <c:v>46.2265625</c:v>
                </c:pt>
                <c:pt idx="138">
                  <c:v>46.23046875</c:v>
                </c:pt>
                <c:pt idx="139">
                  <c:v>46.23046875</c:v>
                </c:pt>
                <c:pt idx="140">
                  <c:v>46.248046875</c:v>
                </c:pt>
                <c:pt idx="141">
                  <c:v>46.24609375</c:v>
                </c:pt>
                <c:pt idx="142">
                  <c:v>46.25390625</c:v>
                </c:pt>
                <c:pt idx="143">
                  <c:v>46.267578125</c:v>
                </c:pt>
                <c:pt idx="144">
                  <c:v>46.26953125</c:v>
                </c:pt>
                <c:pt idx="145">
                  <c:v>46.26953125</c:v>
                </c:pt>
                <c:pt idx="146">
                  <c:v>46.275390625</c:v>
                </c:pt>
                <c:pt idx="147">
                  <c:v>46.28125</c:v>
                </c:pt>
                <c:pt idx="148">
                  <c:v>46.28125</c:v>
                </c:pt>
                <c:pt idx="149">
                  <c:v>46.28125</c:v>
                </c:pt>
                <c:pt idx="150">
                  <c:v>46.28515625</c:v>
                </c:pt>
                <c:pt idx="151">
                  <c:v>46.294921875</c:v>
                </c:pt>
                <c:pt idx="152">
                  <c:v>46.30859375</c:v>
                </c:pt>
                <c:pt idx="153">
                  <c:v>46.30859375</c:v>
                </c:pt>
                <c:pt idx="154">
                  <c:v>46.310546875</c:v>
                </c:pt>
                <c:pt idx="155">
                  <c:v>46.3125</c:v>
                </c:pt>
                <c:pt idx="156">
                  <c:v>46.322265625</c:v>
                </c:pt>
                <c:pt idx="157">
                  <c:v>46.32421875</c:v>
                </c:pt>
                <c:pt idx="158">
                  <c:v>46.32421875</c:v>
                </c:pt>
                <c:pt idx="159">
                  <c:v>46.328125</c:v>
                </c:pt>
                <c:pt idx="160">
                  <c:v>46.3671875</c:v>
                </c:pt>
                <c:pt idx="161">
                  <c:v>46.390625</c:v>
                </c:pt>
                <c:pt idx="162">
                  <c:v>46.396484375</c:v>
                </c:pt>
                <c:pt idx="163">
                  <c:v>46.39453125</c:v>
                </c:pt>
                <c:pt idx="164">
                  <c:v>46.3984375</c:v>
                </c:pt>
                <c:pt idx="165">
                  <c:v>46.3984375</c:v>
                </c:pt>
                <c:pt idx="166">
                  <c:v>46.44140625</c:v>
                </c:pt>
                <c:pt idx="167">
                  <c:v>46.44140625</c:v>
                </c:pt>
                <c:pt idx="168">
                  <c:v>46.4462890625</c:v>
                </c:pt>
                <c:pt idx="169">
                  <c:v>46.4453125</c:v>
                </c:pt>
                <c:pt idx="170">
                  <c:v>46.44921875</c:v>
                </c:pt>
                <c:pt idx="171">
                  <c:v>46.453125</c:v>
                </c:pt>
                <c:pt idx="172">
                  <c:v>46.4609375</c:v>
                </c:pt>
                <c:pt idx="173">
                  <c:v>46.509765625</c:v>
                </c:pt>
                <c:pt idx="174">
                  <c:v>46.5078125</c:v>
                </c:pt>
                <c:pt idx="175">
                  <c:v>46.51171875</c:v>
                </c:pt>
                <c:pt idx="176">
                  <c:v>46.51171875</c:v>
                </c:pt>
                <c:pt idx="177">
                  <c:v>46.51953125</c:v>
                </c:pt>
                <c:pt idx="178">
                  <c:v>46.5205078125</c:v>
                </c:pt>
                <c:pt idx="179">
                  <c:v>46.51953125</c:v>
                </c:pt>
                <c:pt idx="180">
                  <c:v>46.533203125</c:v>
                </c:pt>
                <c:pt idx="181">
                  <c:v>46.53515625</c:v>
                </c:pt>
                <c:pt idx="182">
                  <c:v>46.5390625</c:v>
                </c:pt>
                <c:pt idx="183">
                  <c:v>46.5390625</c:v>
                </c:pt>
                <c:pt idx="184">
                  <c:v>46.578125</c:v>
                </c:pt>
                <c:pt idx="185">
                  <c:v>46.60546875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41312"/>
        <c:axId val="558942400"/>
      </c:lineChart>
      <c:catAx>
        <c:axId val="5589413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4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4240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413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7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791</f>
        <v>791</v>
      </c>
      <c r="B2" s="1">
        <f>21</f>
        <v>21</v>
      </c>
      <c r="C2" s="1">
        <f>622</f>
        <v>622</v>
      </c>
      <c r="D2" s="1">
        <f>2289</f>
        <v>2289</v>
      </c>
      <c r="E2" s="1">
        <f>2.2353515625</f>
        <v>2.2353515625</v>
      </c>
      <c r="G2" s="1">
        <f>306</f>
        <v>306</v>
      </c>
    </row>
    <row r="3" spans="1:10" x14ac:dyDescent="0.25">
      <c r="A3" s="1">
        <f>1088</f>
        <v>1088</v>
      </c>
      <c r="B3" s="1">
        <f>20</f>
        <v>20</v>
      </c>
      <c r="C3" s="1">
        <f>773</f>
        <v>773</v>
      </c>
      <c r="D3" s="1">
        <f>8138</f>
        <v>8138</v>
      </c>
      <c r="E3" s="1">
        <f>7.947265625</f>
        <v>7.947265625</v>
      </c>
    </row>
    <row r="4" spans="1:10" x14ac:dyDescent="0.25">
      <c r="A4" s="1">
        <f>1372</f>
        <v>1372</v>
      </c>
      <c r="B4" s="1">
        <f>26</f>
        <v>26</v>
      </c>
      <c r="C4" s="1">
        <f>953</f>
        <v>953</v>
      </c>
      <c r="D4" s="1">
        <f>15397</f>
        <v>15397</v>
      </c>
      <c r="E4" s="1">
        <f>15.0361328125</f>
        <v>15.0361328125</v>
      </c>
      <c r="G4" s="1" t="s">
        <v>5</v>
      </c>
    </row>
    <row r="5" spans="1:10" x14ac:dyDescent="0.25">
      <c r="A5" s="1">
        <f>1682</f>
        <v>1682</v>
      </c>
      <c r="B5" s="1">
        <f>42</f>
        <v>42</v>
      </c>
      <c r="C5" s="1">
        <f>1209</f>
        <v>1209</v>
      </c>
      <c r="D5" s="1">
        <f>20973</f>
        <v>20973</v>
      </c>
      <c r="E5" s="1">
        <f>20.4814453125</f>
        <v>20.4814453125</v>
      </c>
      <c r="G5" s="1">
        <f>185</f>
        <v>185</v>
      </c>
    </row>
    <row r="6" spans="1:10" x14ac:dyDescent="0.25">
      <c r="A6" s="1">
        <f>1955</f>
        <v>1955</v>
      </c>
      <c r="B6" s="1">
        <f>30</f>
        <v>30</v>
      </c>
      <c r="C6" s="1">
        <f>1371</f>
        <v>1371</v>
      </c>
      <c r="D6" s="1">
        <f>22816</f>
        <v>22816</v>
      </c>
      <c r="E6" s="1">
        <f>22.28125</f>
        <v>22.28125</v>
      </c>
    </row>
    <row r="7" spans="1:10" x14ac:dyDescent="0.25">
      <c r="A7" s="1">
        <f>2257</f>
        <v>2257</v>
      </c>
      <c r="B7" s="1">
        <f>35</f>
        <v>35</v>
      </c>
      <c r="C7" s="1">
        <f>1587</f>
        <v>1587</v>
      </c>
      <c r="D7" s="1">
        <f>24171</f>
        <v>24171</v>
      </c>
      <c r="E7" s="1">
        <f>23.6044921875</f>
        <v>23.6044921875</v>
      </c>
    </row>
    <row r="8" spans="1:10" x14ac:dyDescent="0.25">
      <c r="A8" s="1">
        <f>2618</f>
        <v>2618</v>
      </c>
      <c r="B8" s="1">
        <f>15</f>
        <v>15</v>
      </c>
      <c r="C8" s="1">
        <f>1770</f>
        <v>1770</v>
      </c>
      <c r="D8" s="1">
        <f>25724</f>
        <v>25724</v>
      </c>
      <c r="E8" s="1">
        <f>25.12109375</f>
        <v>25.12109375</v>
      </c>
    </row>
    <row r="9" spans="1:10" x14ac:dyDescent="0.25">
      <c r="A9" s="1">
        <f>2950</f>
        <v>2950</v>
      </c>
      <c r="B9" s="1">
        <f>20</f>
        <v>20</v>
      </c>
      <c r="C9" s="1">
        <f>1972</f>
        <v>1972</v>
      </c>
      <c r="D9" s="1">
        <f>27495</f>
        <v>27495</v>
      </c>
      <c r="E9" s="1">
        <f>26.8505859375</f>
        <v>26.8505859375</v>
      </c>
    </row>
    <row r="10" spans="1:10" x14ac:dyDescent="0.25">
      <c r="A10" s="1">
        <f>3301</f>
        <v>3301</v>
      </c>
      <c r="B10" s="1">
        <f>23</f>
        <v>23</v>
      </c>
      <c r="C10" s="1">
        <f>2167</f>
        <v>2167</v>
      </c>
      <c r="D10" s="1">
        <f>28440</f>
        <v>28440</v>
      </c>
      <c r="E10" s="1">
        <f>27.7734375</f>
        <v>27.7734375</v>
      </c>
    </row>
    <row r="11" spans="1:10" x14ac:dyDescent="0.25">
      <c r="A11" s="1">
        <f>3611</f>
        <v>3611</v>
      </c>
      <c r="B11" s="1">
        <f>21</f>
        <v>21</v>
      </c>
      <c r="C11" s="1">
        <f>2341</f>
        <v>2341</v>
      </c>
      <c r="D11" s="1">
        <f>28781</f>
        <v>28781</v>
      </c>
      <c r="E11" s="1">
        <f>28.1064453125</f>
        <v>28.1064453125</v>
      </c>
    </row>
    <row r="12" spans="1:10" x14ac:dyDescent="0.25">
      <c r="A12" s="1">
        <f>3918</f>
        <v>3918</v>
      </c>
      <c r="B12" s="1">
        <f>30</f>
        <v>30</v>
      </c>
      <c r="C12" s="1">
        <f>2495</f>
        <v>2495</v>
      </c>
      <c r="D12" s="1">
        <f>29849</f>
        <v>29849</v>
      </c>
      <c r="E12" s="1">
        <f>29.1494140625</f>
        <v>29.1494140625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4240</f>
        <v>4240</v>
      </c>
      <c r="B13" s="1">
        <f>22</f>
        <v>22</v>
      </c>
      <c r="C13" s="1">
        <f>2687</f>
        <v>2687</v>
      </c>
      <c r="D13" s="1">
        <f>32032</f>
        <v>32032</v>
      </c>
      <c r="E13" s="1">
        <f>31.28125</f>
        <v>31.28125</v>
      </c>
      <c r="H13" s="1">
        <f>AVERAGE(E15:E28)</f>
        <v>33.632603236607146</v>
      </c>
      <c r="I13" s="1">
        <f>MAX(E2:E219)</f>
        <v>46.60546875</v>
      </c>
      <c r="J13" s="1">
        <v>46</v>
      </c>
    </row>
    <row r="14" spans="1:10" x14ac:dyDescent="0.25">
      <c r="A14" s="1">
        <f>4546</f>
        <v>4546</v>
      </c>
      <c r="B14" s="1">
        <f>23</f>
        <v>23</v>
      </c>
      <c r="C14" s="1">
        <f>2861</f>
        <v>2861</v>
      </c>
      <c r="D14" s="1">
        <f>32472</f>
        <v>32472</v>
      </c>
      <c r="E14" s="1">
        <f>31.7109375</f>
        <v>31.7109375</v>
      </c>
    </row>
    <row r="15" spans="1:10" x14ac:dyDescent="0.25">
      <c r="A15" s="1">
        <f>4863</f>
        <v>4863</v>
      </c>
      <c r="B15" s="1">
        <f>16</f>
        <v>16</v>
      </c>
      <c r="C15" s="1">
        <f>3041</f>
        <v>3041</v>
      </c>
      <c r="D15" s="1">
        <f>32993</f>
        <v>32993</v>
      </c>
      <c r="E15" s="1">
        <f>32.2197265625</f>
        <v>32.2197265625</v>
      </c>
    </row>
    <row r="16" spans="1:10" x14ac:dyDescent="0.25">
      <c r="A16" s="1">
        <f>5188</f>
        <v>5188</v>
      </c>
      <c r="B16" s="1">
        <f>37</f>
        <v>37</v>
      </c>
      <c r="C16" s="1">
        <f>3216</f>
        <v>3216</v>
      </c>
      <c r="D16" s="1">
        <f>33040</f>
        <v>33040</v>
      </c>
      <c r="E16" s="1">
        <f>32.265625</f>
        <v>32.265625</v>
      </c>
    </row>
    <row r="17" spans="1:5" x14ac:dyDescent="0.25">
      <c r="A17" s="1">
        <f>5489</f>
        <v>5489</v>
      </c>
      <c r="B17" s="1">
        <f>16</f>
        <v>16</v>
      </c>
      <c r="C17" s="1">
        <f>3405</f>
        <v>3405</v>
      </c>
      <c r="D17" s="1">
        <f>33313</f>
        <v>33313</v>
      </c>
      <c r="E17" s="1">
        <f>32.5322265625</f>
        <v>32.5322265625</v>
      </c>
    </row>
    <row r="18" spans="1:5" x14ac:dyDescent="0.25">
      <c r="A18" s="1">
        <f>5777</f>
        <v>5777</v>
      </c>
      <c r="B18" s="1">
        <f>17</f>
        <v>17</v>
      </c>
      <c r="C18" s="1">
        <f>3613</f>
        <v>3613</v>
      </c>
      <c r="D18" s="1">
        <f>33672</f>
        <v>33672</v>
      </c>
      <c r="E18" s="1">
        <f>32.8828125</f>
        <v>32.8828125</v>
      </c>
    </row>
    <row r="19" spans="1:5" x14ac:dyDescent="0.25">
      <c r="A19" s="1">
        <f>6053</f>
        <v>6053</v>
      </c>
      <c r="B19" s="1">
        <f>22</f>
        <v>22</v>
      </c>
      <c r="C19" s="1">
        <f>3801</f>
        <v>3801</v>
      </c>
      <c r="D19" s="1">
        <f>33924</f>
        <v>33924</v>
      </c>
      <c r="E19" s="1">
        <f>33.12890625</f>
        <v>33.12890625</v>
      </c>
    </row>
    <row r="20" spans="1:5" x14ac:dyDescent="0.25">
      <c r="A20" s="1">
        <f>6379</f>
        <v>6379</v>
      </c>
      <c r="B20" s="1">
        <f>19</f>
        <v>19</v>
      </c>
      <c r="C20" s="1">
        <f>4001</f>
        <v>4001</v>
      </c>
      <c r="D20" s="1">
        <f>34297</f>
        <v>34297</v>
      </c>
      <c r="E20" s="1">
        <f>33.4931640625</f>
        <v>33.4931640625</v>
      </c>
    </row>
    <row r="21" spans="1:5" x14ac:dyDescent="0.25">
      <c r="A21" s="1">
        <f>6699</f>
        <v>6699</v>
      </c>
      <c r="B21" s="1">
        <f>39</f>
        <v>39</v>
      </c>
      <c r="C21" s="1">
        <f>4187</f>
        <v>4187</v>
      </c>
      <c r="D21" s="1">
        <f>34684</f>
        <v>34684</v>
      </c>
      <c r="E21" s="1">
        <f>33.87109375</f>
        <v>33.87109375</v>
      </c>
    </row>
    <row r="22" spans="1:5" x14ac:dyDescent="0.25">
      <c r="A22" s="1">
        <f>6979</f>
        <v>6979</v>
      </c>
      <c r="B22" s="1">
        <f>20</f>
        <v>20</v>
      </c>
      <c r="C22" s="1">
        <f>4385</f>
        <v>4385</v>
      </c>
      <c r="D22" s="1">
        <f>34765</f>
        <v>34765</v>
      </c>
      <c r="E22" s="1">
        <f>33.9501953125</f>
        <v>33.9501953125</v>
      </c>
    </row>
    <row r="23" spans="1:5" x14ac:dyDescent="0.25">
      <c r="A23" s="1">
        <f>7301</f>
        <v>7301</v>
      </c>
      <c r="B23" s="1">
        <f>20</f>
        <v>20</v>
      </c>
      <c r="C23" s="1">
        <f>4557</f>
        <v>4557</v>
      </c>
      <c r="D23" s="1">
        <f>34900</f>
        <v>34900</v>
      </c>
      <c r="E23" s="1">
        <f>34.08203125</f>
        <v>34.08203125</v>
      </c>
    </row>
    <row r="24" spans="1:5" x14ac:dyDescent="0.25">
      <c r="A24" s="1">
        <f>7571</f>
        <v>7571</v>
      </c>
      <c r="B24" s="1">
        <f>20</f>
        <v>20</v>
      </c>
      <c r="C24" s="1">
        <f>4714</f>
        <v>4714</v>
      </c>
      <c r="D24" s="1">
        <f>35020</f>
        <v>35020</v>
      </c>
      <c r="E24" s="1">
        <f>34.19921875</f>
        <v>34.19921875</v>
      </c>
    </row>
    <row r="25" spans="1:5" x14ac:dyDescent="0.25">
      <c r="A25" s="1">
        <f>7853</f>
        <v>7853</v>
      </c>
      <c r="B25" s="1">
        <f>17</f>
        <v>17</v>
      </c>
      <c r="C25" s="1">
        <f>4893</f>
        <v>4893</v>
      </c>
      <c r="D25" s="1">
        <f>35068</f>
        <v>35068</v>
      </c>
      <c r="E25" s="1">
        <f>34.24609375</f>
        <v>34.24609375</v>
      </c>
    </row>
    <row r="26" spans="1:5" x14ac:dyDescent="0.25">
      <c r="A26" s="1">
        <f>8216</f>
        <v>8216</v>
      </c>
      <c r="B26" s="1">
        <f>25</f>
        <v>25</v>
      </c>
      <c r="C26" s="1">
        <f>5088</f>
        <v>5088</v>
      </c>
      <c r="D26" s="1">
        <f>35280</f>
        <v>35280</v>
      </c>
      <c r="E26" s="1">
        <f>34.453125</f>
        <v>34.453125</v>
      </c>
    </row>
    <row r="27" spans="1:5" x14ac:dyDescent="0.25">
      <c r="A27" s="1">
        <f>8576</f>
        <v>8576</v>
      </c>
      <c r="B27" s="1">
        <f>22</f>
        <v>22</v>
      </c>
      <c r="C27" s="1">
        <f>5258</f>
        <v>5258</v>
      </c>
      <c r="D27" s="1">
        <f>35513</f>
        <v>35513</v>
      </c>
      <c r="E27" s="1">
        <f>34.6806640625</f>
        <v>34.6806640625</v>
      </c>
    </row>
    <row r="28" spans="1:5" x14ac:dyDescent="0.25">
      <c r="A28" s="1">
        <f>8882</f>
        <v>8882</v>
      </c>
      <c r="B28" s="1">
        <f>24</f>
        <v>24</v>
      </c>
      <c r="C28" s="1">
        <f>5386</f>
        <v>5386</v>
      </c>
      <c r="D28" s="1">
        <f>35688</f>
        <v>35688</v>
      </c>
      <c r="E28" s="1">
        <f>34.8515625</f>
        <v>34.8515625</v>
      </c>
    </row>
    <row r="29" spans="1:5" x14ac:dyDescent="0.25">
      <c r="A29" s="1">
        <f>9146</f>
        <v>9146</v>
      </c>
      <c r="B29" s="1">
        <f>23</f>
        <v>23</v>
      </c>
      <c r="C29" s="1">
        <f>5577</f>
        <v>5577</v>
      </c>
      <c r="D29" s="1">
        <f>35957</f>
        <v>35957</v>
      </c>
      <c r="E29" s="1">
        <f>35.1142578125</f>
        <v>35.1142578125</v>
      </c>
    </row>
    <row r="30" spans="1:5" x14ac:dyDescent="0.25">
      <c r="A30" s="1">
        <f>9429</f>
        <v>9429</v>
      </c>
      <c r="B30" s="1">
        <f>25</f>
        <v>25</v>
      </c>
      <c r="C30" s="1">
        <f>5740</f>
        <v>5740</v>
      </c>
      <c r="D30" s="1">
        <f>36248</f>
        <v>36248</v>
      </c>
      <c r="E30" s="1">
        <f>35.3984375</f>
        <v>35.3984375</v>
      </c>
    </row>
    <row r="31" spans="1:5" x14ac:dyDescent="0.25">
      <c r="A31" s="1">
        <f>9702</f>
        <v>9702</v>
      </c>
      <c r="B31" s="1">
        <f>21</f>
        <v>21</v>
      </c>
      <c r="C31" s="1">
        <f>5868</f>
        <v>5868</v>
      </c>
      <c r="D31" s="1">
        <f>36329</f>
        <v>36329</v>
      </c>
      <c r="E31" s="1">
        <f>35.4775390625</f>
        <v>35.4775390625</v>
      </c>
    </row>
    <row r="32" spans="1:5" x14ac:dyDescent="0.25">
      <c r="A32" s="1">
        <f>10023</f>
        <v>10023</v>
      </c>
      <c r="B32" s="1">
        <f>25</f>
        <v>25</v>
      </c>
      <c r="C32" s="1">
        <f>6074</f>
        <v>6074</v>
      </c>
      <c r="D32" s="1">
        <f>37077</f>
        <v>37077</v>
      </c>
      <c r="E32" s="1">
        <f>36.2080078125</f>
        <v>36.2080078125</v>
      </c>
    </row>
    <row r="33" spans="1:5" x14ac:dyDescent="0.25">
      <c r="A33" s="1">
        <f>10305</f>
        <v>10305</v>
      </c>
      <c r="B33" s="1">
        <f>15</f>
        <v>15</v>
      </c>
      <c r="C33" s="1">
        <f>6258</f>
        <v>6258</v>
      </c>
      <c r="D33" s="1">
        <f>37266</f>
        <v>37266</v>
      </c>
      <c r="E33" s="1">
        <f>36.392578125</f>
        <v>36.392578125</v>
      </c>
    </row>
    <row r="34" spans="1:5" x14ac:dyDescent="0.25">
      <c r="A34" s="1">
        <f>10648</f>
        <v>10648</v>
      </c>
      <c r="B34" s="1">
        <f>18</f>
        <v>18</v>
      </c>
      <c r="C34" s="1">
        <f>6473</f>
        <v>6473</v>
      </c>
      <c r="D34" s="1">
        <f>37906</f>
        <v>37906</v>
      </c>
      <c r="E34" s="1">
        <f>37.017578125</f>
        <v>37.017578125</v>
      </c>
    </row>
    <row r="35" spans="1:5" x14ac:dyDescent="0.25">
      <c r="A35" s="1">
        <f>10997</f>
        <v>10997</v>
      </c>
      <c r="B35" s="1">
        <f>13</f>
        <v>13</v>
      </c>
      <c r="C35" s="1">
        <f>6678</f>
        <v>6678</v>
      </c>
      <c r="D35" s="1">
        <f>39000</f>
        <v>39000</v>
      </c>
      <c r="E35" s="1">
        <f>38.0859375</f>
        <v>38.0859375</v>
      </c>
    </row>
    <row r="36" spans="1:5" x14ac:dyDescent="0.25">
      <c r="A36" s="1">
        <f>11377</f>
        <v>11377</v>
      </c>
      <c r="B36" s="1">
        <f>16</f>
        <v>16</v>
      </c>
      <c r="C36" s="1">
        <f>6848</f>
        <v>6848</v>
      </c>
      <c r="D36" s="1">
        <f>39764</f>
        <v>39764</v>
      </c>
      <c r="E36" s="1">
        <f>38.83203125</f>
        <v>38.83203125</v>
      </c>
    </row>
    <row r="37" spans="1:5" x14ac:dyDescent="0.25">
      <c r="A37" s="1">
        <f>11655</f>
        <v>11655</v>
      </c>
      <c r="B37" s="1">
        <f>20</f>
        <v>20</v>
      </c>
      <c r="C37" s="1">
        <f>7025</f>
        <v>7025</v>
      </c>
      <c r="D37" s="1">
        <f>40192</f>
        <v>40192</v>
      </c>
      <c r="E37" s="1">
        <f>39.25</f>
        <v>39.25</v>
      </c>
    </row>
    <row r="38" spans="1:5" x14ac:dyDescent="0.25">
      <c r="A38" s="1">
        <f>11942</f>
        <v>11942</v>
      </c>
      <c r="B38" s="1">
        <f>26</f>
        <v>26</v>
      </c>
      <c r="C38" s="1">
        <f>7181</f>
        <v>7181</v>
      </c>
      <c r="D38" s="1">
        <f>40400</f>
        <v>40400</v>
      </c>
      <c r="E38" s="1">
        <f>39.453125</f>
        <v>39.453125</v>
      </c>
    </row>
    <row r="39" spans="1:5" x14ac:dyDescent="0.25">
      <c r="A39" s="1">
        <f>12231</f>
        <v>12231</v>
      </c>
      <c r="B39" s="1">
        <f>14</f>
        <v>14</v>
      </c>
      <c r="C39" s="1">
        <f>7354</f>
        <v>7354</v>
      </c>
      <c r="D39" s="1">
        <f>41180</f>
        <v>41180</v>
      </c>
      <c r="E39" s="1">
        <f>40.21484375</f>
        <v>40.21484375</v>
      </c>
    </row>
    <row r="40" spans="1:5" x14ac:dyDescent="0.25">
      <c r="A40" s="1">
        <f>12532</f>
        <v>12532</v>
      </c>
      <c r="B40" s="1">
        <f>18</f>
        <v>18</v>
      </c>
      <c r="C40" s="1">
        <f>7519</f>
        <v>7519</v>
      </c>
      <c r="D40" s="1">
        <f>41472</f>
        <v>41472</v>
      </c>
      <c r="E40" s="1">
        <f>40.5</f>
        <v>40.5</v>
      </c>
    </row>
    <row r="41" spans="1:5" x14ac:dyDescent="0.25">
      <c r="A41" s="1">
        <f>12804</f>
        <v>12804</v>
      </c>
      <c r="B41" s="1">
        <f>13</f>
        <v>13</v>
      </c>
      <c r="C41" s="1">
        <f>7692</f>
        <v>7692</v>
      </c>
      <c r="D41" s="1">
        <f>41534</f>
        <v>41534</v>
      </c>
      <c r="E41" s="1">
        <f>40.560546875</f>
        <v>40.560546875</v>
      </c>
    </row>
    <row r="42" spans="1:5" x14ac:dyDescent="0.25">
      <c r="A42" s="1">
        <f>13100</f>
        <v>13100</v>
      </c>
      <c r="B42" s="1">
        <f>13</f>
        <v>13</v>
      </c>
      <c r="C42" s="1">
        <f>7874</f>
        <v>7874</v>
      </c>
      <c r="D42" s="1">
        <f>41744</f>
        <v>41744</v>
      </c>
      <c r="E42" s="1">
        <f>40.765625</f>
        <v>40.765625</v>
      </c>
    </row>
    <row r="43" spans="1:5" x14ac:dyDescent="0.25">
      <c r="A43" s="1">
        <f>13401</f>
        <v>13401</v>
      </c>
      <c r="B43" s="1">
        <f>17</f>
        <v>17</v>
      </c>
      <c r="C43" s="1">
        <f>8061</f>
        <v>8061</v>
      </c>
      <c r="D43" s="1">
        <f>41816</f>
        <v>41816</v>
      </c>
      <c r="E43" s="1">
        <f>40.8359375</f>
        <v>40.8359375</v>
      </c>
    </row>
    <row r="44" spans="1:5" x14ac:dyDescent="0.25">
      <c r="A44" s="1">
        <f>13752</f>
        <v>13752</v>
      </c>
      <c r="B44" s="1">
        <f>15</f>
        <v>15</v>
      </c>
      <c r="C44" s="1">
        <f>8231</f>
        <v>8231</v>
      </c>
      <c r="D44" s="1">
        <f>41664</f>
        <v>41664</v>
      </c>
      <c r="E44" s="1">
        <f>40.6875</f>
        <v>40.6875</v>
      </c>
    </row>
    <row r="45" spans="1:5" x14ac:dyDescent="0.25">
      <c r="A45" s="1">
        <f>14122</f>
        <v>14122</v>
      </c>
      <c r="B45" s="1">
        <f>18</f>
        <v>18</v>
      </c>
      <c r="C45" s="1">
        <f>8422</f>
        <v>8422</v>
      </c>
      <c r="D45" s="1">
        <f>41668</f>
        <v>41668</v>
      </c>
      <c r="E45" s="1">
        <f>40.69140625</f>
        <v>40.69140625</v>
      </c>
    </row>
    <row r="46" spans="1:5" x14ac:dyDescent="0.25">
      <c r="A46" s="1">
        <f>14455</f>
        <v>14455</v>
      </c>
      <c r="B46" s="1">
        <f>13</f>
        <v>13</v>
      </c>
      <c r="C46" s="1">
        <f>8615</f>
        <v>8615</v>
      </c>
      <c r="D46" s="1">
        <f>41688</f>
        <v>41688</v>
      </c>
      <c r="E46" s="1">
        <f>40.7109375</f>
        <v>40.7109375</v>
      </c>
    </row>
    <row r="47" spans="1:5" x14ac:dyDescent="0.25">
      <c r="A47" s="1">
        <f>14768</f>
        <v>14768</v>
      </c>
      <c r="B47" s="1">
        <f>23</f>
        <v>23</v>
      </c>
      <c r="C47" s="1">
        <f>8775</f>
        <v>8775</v>
      </c>
      <c r="D47" s="1">
        <f>41796</f>
        <v>41796</v>
      </c>
      <c r="E47" s="1">
        <f>40.81640625</f>
        <v>40.81640625</v>
      </c>
    </row>
    <row r="48" spans="1:5" x14ac:dyDescent="0.25">
      <c r="A48" s="1">
        <f>15045</f>
        <v>15045</v>
      </c>
      <c r="B48" s="1">
        <f>19</f>
        <v>19</v>
      </c>
      <c r="C48" s="1">
        <f>8983</f>
        <v>8983</v>
      </c>
      <c r="D48" s="1">
        <f>42076</f>
        <v>42076</v>
      </c>
      <c r="E48" s="1">
        <f>41.08984375</f>
        <v>41.08984375</v>
      </c>
    </row>
    <row r="49" spans="1:5" x14ac:dyDescent="0.25">
      <c r="A49" s="1">
        <f>15371</f>
        <v>15371</v>
      </c>
      <c r="B49" s="1">
        <f>17</f>
        <v>17</v>
      </c>
      <c r="C49" s="1">
        <f>9201</f>
        <v>9201</v>
      </c>
      <c r="D49" s="1">
        <f>42227</f>
        <v>42227</v>
      </c>
      <c r="E49" s="1">
        <f>41.2373046875</f>
        <v>41.2373046875</v>
      </c>
    </row>
    <row r="50" spans="1:5" x14ac:dyDescent="0.25">
      <c r="A50" s="1">
        <f>15668</f>
        <v>15668</v>
      </c>
      <c r="B50" s="1">
        <f>30</f>
        <v>30</v>
      </c>
      <c r="C50" s="1">
        <f>9373</f>
        <v>9373</v>
      </c>
      <c r="D50" s="1">
        <f>42167</f>
        <v>42167</v>
      </c>
      <c r="E50" s="1">
        <f>41.1787109375</f>
        <v>41.1787109375</v>
      </c>
    </row>
    <row r="51" spans="1:5" x14ac:dyDescent="0.25">
      <c r="A51" s="1">
        <f>15963</f>
        <v>15963</v>
      </c>
      <c r="B51" s="1">
        <f>25</f>
        <v>25</v>
      </c>
      <c r="C51" s="1">
        <f>9565</f>
        <v>9565</v>
      </c>
      <c r="D51" s="1">
        <f>42177</f>
        <v>42177</v>
      </c>
      <c r="E51" s="1">
        <f>41.1884765625</f>
        <v>41.1884765625</v>
      </c>
    </row>
    <row r="52" spans="1:5" x14ac:dyDescent="0.25">
      <c r="A52" s="1">
        <f>16297</f>
        <v>16297</v>
      </c>
      <c r="B52" s="1">
        <f>28</f>
        <v>28</v>
      </c>
      <c r="C52" s="1">
        <f>9748</f>
        <v>9748</v>
      </c>
      <c r="D52" s="1">
        <f>42183</f>
        <v>42183</v>
      </c>
      <c r="E52" s="1">
        <f>41.1943359375</f>
        <v>41.1943359375</v>
      </c>
    </row>
    <row r="53" spans="1:5" x14ac:dyDescent="0.25">
      <c r="A53" s="1">
        <f>16567</f>
        <v>16567</v>
      </c>
      <c r="B53" s="1">
        <f>25</f>
        <v>25</v>
      </c>
      <c r="C53" s="1">
        <f>9914</f>
        <v>9914</v>
      </c>
      <c r="D53" s="1">
        <f>42855</f>
        <v>42855</v>
      </c>
      <c r="E53" s="1">
        <f>41.8505859375</f>
        <v>41.8505859375</v>
      </c>
    </row>
    <row r="54" spans="1:5" x14ac:dyDescent="0.25">
      <c r="A54" s="1">
        <f>16875</f>
        <v>16875</v>
      </c>
      <c r="B54" s="1">
        <f>31</f>
        <v>31</v>
      </c>
      <c r="C54" s="1">
        <f>10133</f>
        <v>10133</v>
      </c>
      <c r="D54" s="1">
        <f>42293</f>
        <v>42293</v>
      </c>
      <c r="E54" s="1">
        <f>41.3017578125</f>
        <v>41.3017578125</v>
      </c>
    </row>
    <row r="55" spans="1:5" x14ac:dyDescent="0.25">
      <c r="A55" s="1">
        <f>17212</f>
        <v>17212</v>
      </c>
      <c r="B55" s="1">
        <f>27</f>
        <v>27</v>
      </c>
      <c r="C55" s="1">
        <f>10332</f>
        <v>10332</v>
      </c>
      <c r="D55" s="1">
        <f>42299</f>
        <v>42299</v>
      </c>
      <c r="E55" s="1">
        <f>41.3076171875</f>
        <v>41.3076171875</v>
      </c>
    </row>
    <row r="56" spans="1:5" x14ac:dyDescent="0.25">
      <c r="A56" s="1">
        <f>17523</f>
        <v>17523</v>
      </c>
      <c r="B56" s="1">
        <f>27</f>
        <v>27</v>
      </c>
      <c r="C56" s="1">
        <f>10497</f>
        <v>10497</v>
      </c>
      <c r="D56" s="1">
        <f>42227</f>
        <v>42227</v>
      </c>
      <c r="E56" s="1">
        <f>41.2373046875</f>
        <v>41.2373046875</v>
      </c>
    </row>
    <row r="57" spans="1:5" x14ac:dyDescent="0.25">
      <c r="A57" s="1">
        <f>17795</f>
        <v>17795</v>
      </c>
      <c r="B57" s="1">
        <f>19</f>
        <v>19</v>
      </c>
      <c r="C57" s="1">
        <f>10683</f>
        <v>10683</v>
      </c>
      <c r="D57" s="1">
        <f>42231</f>
        <v>42231</v>
      </c>
      <c r="E57" s="1">
        <f>41.2412109375</f>
        <v>41.2412109375</v>
      </c>
    </row>
    <row r="58" spans="1:5" x14ac:dyDescent="0.25">
      <c r="A58" s="1">
        <f>18064</f>
        <v>18064</v>
      </c>
      <c r="B58" s="1">
        <f>23</f>
        <v>23</v>
      </c>
      <c r="C58" s="1">
        <f>10859</f>
        <v>10859</v>
      </c>
      <c r="D58" s="1">
        <f>42235</f>
        <v>42235</v>
      </c>
      <c r="E58" s="1">
        <f>41.2451171875</f>
        <v>41.2451171875</v>
      </c>
    </row>
    <row r="59" spans="1:5" x14ac:dyDescent="0.25">
      <c r="A59" s="1">
        <f>18346</f>
        <v>18346</v>
      </c>
      <c r="B59" s="1">
        <f>20</f>
        <v>20</v>
      </c>
      <c r="C59" s="1">
        <f>11084</f>
        <v>11084</v>
      </c>
      <c r="D59" s="1">
        <f>42235</f>
        <v>42235</v>
      </c>
      <c r="E59" s="1">
        <f>41.2451171875</f>
        <v>41.2451171875</v>
      </c>
    </row>
    <row r="60" spans="1:5" x14ac:dyDescent="0.25">
      <c r="A60" s="1">
        <f>18630</f>
        <v>18630</v>
      </c>
      <c r="B60" s="1">
        <f>23</f>
        <v>23</v>
      </c>
      <c r="C60" s="1">
        <f>11283</f>
        <v>11283</v>
      </c>
      <c r="D60" s="1">
        <f>42239</f>
        <v>42239</v>
      </c>
      <c r="E60" s="1">
        <f>41.2490234375</f>
        <v>41.2490234375</v>
      </c>
    </row>
    <row r="61" spans="1:5" x14ac:dyDescent="0.25">
      <c r="A61" s="1">
        <f>18931</f>
        <v>18931</v>
      </c>
      <c r="B61" s="1">
        <f>23</f>
        <v>23</v>
      </c>
      <c r="C61" s="1">
        <f>11481</f>
        <v>11481</v>
      </c>
      <c r="D61" s="1">
        <f>42244</f>
        <v>42244</v>
      </c>
      <c r="E61" s="1">
        <f>41.25390625</f>
        <v>41.25390625</v>
      </c>
    </row>
    <row r="62" spans="1:5" x14ac:dyDescent="0.25">
      <c r="A62" s="1">
        <f>19210</f>
        <v>19210</v>
      </c>
      <c r="B62" s="1">
        <f>16</f>
        <v>16</v>
      </c>
      <c r="C62" s="1">
        <f>11632</f>
        <v>11632</v>
      </c>
      <c r="D62" s="1">
        <f>42247</f>
        <v>42247</v>
      </c>
      <c r="E62" s="1">
        <f>41.2568359375</f>
        <v>41.2568359375</v>
      </c>
    </row>
    <row r="63" spans="1:5" x14ac:dyDescent="0.25">
      <c r="A63" s="1">
        <f>19524</f>
        <v>19524</v>
      </c>
      <c r="B63" s="1">
        <f>15</f>
        <v>15</v>
      </c>
      <c r="C63" s="1">
        <f>11794</f>
        <v>11794</v>
      </c>
      <c r="D63" s="1">
        <f>42321</f>
        <v>42321</v>
      </c>
      <c r="E63" s="1">
        <f>41.3291015625</f>
        <v>41.3291015625</v>
      </c>
    </row>
    <row r="64" spans="1:5" x14ac:dyDescent="0.25">
      <c r="A64" s="1">
        <f>19833</f>
        <v>19833</v>
      </c>
      <c r="B64" s="1">
        <f>18</f>
        <v>18</v>
      </c>
      <c r="C64" s="1">
        <f>11951</f>
        <v>11951</v>
      </c>
      <c r="D64" s="1">
        <f>42319</f>
        <v>42319</v>
      </c>
      <c r="E64" s="1">
        <f>41.3271484375</f>
        <v>41.3271484375</v>
      </c>
    </row>
    <row r="65" spans="1:5" x14ac:dyDescent="0.25">
      <c r="A65" s="1">
        <f>20159</f>
        <v>20159</v>
      </c>
      <c r="B65" s="1">
        <f>16</f>
        <v>16</v>
      </c>
      <c r="C65" s="1">
        <f>12106</f>
        <v>12106</v>
      </c>
      <c r="D65" s="1">
        <f>42343</f>
        <v>42343</v>
      </c>
      <c r="E65" s="1">
        <f>41.3505859375</f>
        <v>41.3505859375</v>
      </c>
    </row>
    <row r="66" spans="1:5" x14ac:dyDescent="0.25">
      <c r="A66" s="1">
        <f>20492</f>
        <v>20492</v>
      </c>
      <c r="B66" s="1">
        <f>16</f>
        <v>16</v>
      </c>
      <c r="C66" s="1">
        <f>12247</f>
        <v>12247</v>
      </c>
      <c r="D66" s="1">
        <f>42523</f>
        <v>42523</v>
      </c>
      <c r="E66" s="1">
        <f>41.5263671875</f>
        <v>41.5263671875</v>
      </c>
    </row>
    <row r="67" spans="1:5" x14ac:dyDescent="0.25">
      <c r="A67" s="1">
        <f>20762</f>
        <v>20762</v>
      </c>
      <c r="B67" s="1">
        <f>26</f>
        <v>26</v>
      </c>
      <c r="C67" s="1">
        <f>12415</f>
        <v>12415</v>
      </c>
      <c r="D67" s="1">
        <f>42523</f>
        <v>42523</v>
      </c>
      <c r="E67" s="1">
        <f>41.5263671875</f>
        <v>41.5263671875</v>
      </c>
    </row>
    <row r="68" spans="1:5" x14ac:dyDescent="0.25">
      <c r="A68" s="1">
        <f>21058</f>
        <v>21058</v>
      </c>
      <c r="B68" s="1">
        <f>19</f>
        <v>19</v>
      </c>
      <c r="C68" s="1">
        <f>12596</f>
        <v>12596</v>
      </c>
      <c r="D68" s="1">
        <f>42527</f>
        <v>42527</v>
      </c>
      <c r="E68" s="1">
        <f>41.5302734375</f>
        <v>41.5302734375</v>
      </c>
    </row>
    <row r="69" spans="1:5" x14ac:dyDescent="0.25">
      <c r="A69" s="1">
        <f>21383</f>
        <v>21383</v>
      </c>
      <c r="B69" s="1">
        <f>14</f>
        <v>14</v>
      </c>
      <c r="C69" s="1">
        <f>12747</f>
        <v>12747</v>
      </c>
      <c r="D69" s="1">
        <f>42531</f>
        <v>42531</v>
      </c>
      <c r="E69" s="1">
        <f>41.5341796875</f>
        <v>41.5341796875</v>
      </c>
    </row>
    <row r="70" spans="1:5" x14ac:dyDescent="0.25">
      <c r="A70" s="1">
        <f>21660</f>
        <v>21660</v>
      </c>
      <c r="B70" s="1">
        <f>17</f>
        <v>17</v>
      </c>
      <c r="C70" s="1">
        <f>12931</f>
        <v>12931</v>
      </c>
      <c r="D70" s="1">
        <f>42533</f>
        <v>42533</v>
      </c>
      <c r="E70" s="1">
        <f>41.5361328125</f>
        <v>41.5361328125</v>
      </c>
    </row>
    <row r="71" spans="1:5" x14ac:dyDescent="0.25">
      <c r="A71" s="1">
        <f>21983</f>
        <v>21983</v>
      </c>
      <c r="B71" s="1">
        <f>17</f>
        <v>17</v>
      </c>
      <c r="C71" s="1">
        <f>13112</f>
        <v>13112</v>
      </c>
      <c r="D71" s="1">
        <f>42535</f>
        <v>42535</v>
      </c>
      <c r="E71" s="1">
        <f>41.5380859375</f>
        <v>41.5380859375</v>
      </c>
    </row>
    <row r="72" spans="1:5" x14ac:dyDescent="0.25">
      <c r="A72" s="1">
        <f>22301</f>
        <v>22301</v>
      </c>
      <c r="B72" s="1">
        <f>18</f>
        <v>18</v>
      </c>
      <c r="C72" s="1">
        <f>13270</f>
        <v>13270</v>
      </c>
      <c r="D72" s="1">
        <f>42535</f>
        <v>42535</v>
      </c>
      <c r="E72" s="1">
        <f>41.5380859375</f>
        <v>41.5380859375</v>
      </c>
    </row>
    <row r="73" spans="1:5" x14ac:dyDescent="0.25">
      <c r="A73" s="1">
        <f>22616</f>
        <v>22616</v>
      </c>
      <c r="B73" s="1">
        <f>16</f>
        <v>16</v>
      </c>
      <c r="C73" s="1">
        <f>13463</f>
        <v>13463</v>
      </c>
      <c r="D73" s="1">
        <f>42539</f>
        <v>42539</v>
      </c>
      <c r="E73" s="1">
        <f>41.5419921875</f>
        <v>41.5419921875</v>
      </c>
    </row>
    <row r="74" spans="1:5" x14ac:dyDescent="0.25">
      <c r="A74" s="1">
        <f>22925</f>
        <v>22925</v>
      </c>
      <c r="B74" s="1">
        <f>18</f>
        <v>18</v>
      </c>
      <c r="C74" s="1">
        <f>13628</f>
        <v>13628</v>
      </c>
      <c r="D74" s="1">
        <f>42563</f>
        <v>42563</v>
      </c>
      <c r="E74" s="1">
        <f>41.5654296875</f>
        <v>41.5654296875</v>
      </c>
    </row>
    <row r="75" spans="1:5" x14ac:dyDescent="0.25">
      <c r="A75" s="1">
        <f>23235</f>
        <v>23235</v>
      </c>
      <c r="B75" s="1">
        <f>21</f>
        <v>21</v>
      </c>
      <c r="C75" s="1">
        <f>13846</f>
        <v>13846</v>
      </c>
      <c r="D75" s="1">
        <f>42567</f>
        <v>42567</v>
      </c>
      <c r="E75" s="1">
        <f>41.5693359375</f>
        <v>41.5693359375</v>
      </c>
    </row>
    <row r="76" spans="1:5" x14ac:dyDescent="0.25">
      <c r="A76" s="1">
        <f>23562</f>
        <v>23562</v>
      </c>
      <c r="B76" s="1">
        <f>18</f>
        <v>18</v>
      </c>
      <c r="C76" s="1">
        <f>14031</f>
        <v>14031</v>
      </c>
      <c r="D76" s="1">
        <f>42571</f>
        <v>42571</v>
      </c>
      <c r="E76" s="1">
        <f>41.5732421875</f>
        <v>41.5732421875</v>
      </c>
    </row>
    <row r="77" spans="1:5" x14ac:dyDescent="0.25">
      <c r="A77" s="1">
        <f>23875</f>
        <v>23875</v>
      </c>
      <c r="B77" s="1">
        <f>20</f>
        <v>20</v>
      </c>
      <c r="C77" s="1">
        <f>14257</f>
        <v>14257</v>
      </c>
      <c r="D77" s="1">
        <f>42758</f>
        <v>42758</v>
      </c>
      <c r="E77" s="1">
        <f>41.755859375</f>
        <v>41.755859375</v>
      </c>
    </row>
    <row r="78" spans="1:5" x14ac:dyDescent="0.25">
      <c r="A78" s="1">
        <f>24182</f>
        <v>24182</v>
      </c>
      <c r="B78" s="1">
        <f>23</f>
        <v>23</v>
      </c>
      <c r="C78" s="1">
        <f>14496</f>
        <v>14496</v>
      </c>
      <c r="D78" s="1">
        <f>43008</f>
        <v>43008</v>
      </c>
      <c r="E78" s="1">
        <f>42</f>
        <v>42</v>
      </c>
    </row>
    <row r="79" spans="1:5" x14ac:dyDescent="0.25">
      <c r="A79" s="1">
        <f>24534</f>
        <v>24534</v>
      </c>
      <c r="B79" s="1">
        <f>20</f>
        <v>20</v>
      </c>
      <c r="C79" s="1">
        <f>14662</f>
        <v>14662</v>
      </c>
      <c r="D79" s="1">
        <f>43280</f>
        <v>43280</v>
      </c>
      <c r="E79" s="1">
        <f>42.265625</f>
        <v>42.265625</v>
      </c>
    </row>
    <row r="80" spans="1:5" x14ac:dyDescent="0.25">
      <c r="A80" s="1">
        <f>24852</f>
        <v>24852</v>
      </c>
      <c r="B80" s="1">
        <f>18</f>
        <v>18</v>
      </c>
      <c r="C80" s="1">
        <f>14873</f>
        <v>14873</v>
      </c>
      <c r="D80" s="1">
        <f>43938</f>
        <v>43938</v>
      </c>
      <c r="E80" s="1">
        <f>42.908203125</f>
        <v>42.908203125</v>
      </c>
    </row>
    <row r="81" spans="1:5" x14ac:dyDescent="0.25">
      <c r="A81" s="1">
        <f>25171</f>
        <v>25171</v>
      </c>
      <c r="B81" s="1">
        <f>19</f>
        <v>19</v>
      </c>
      <c r="C81" s="1">
        <f>15083</f>
        <v>15083</v>
      </c>
      <c r="D81" s="1">
        <f>44552</f>
        <v>44552</v>
      </c>
      <c r="E81" s="1">
        <f>43.5078125</f>
        <v>43.5078125</v>
      </c>
    </row>
    <row r="82" spans="1:5" x14ac:dyDescent="0.25">
      <c r="A82" s="1">
        <f>25489</f>
        <v>25489</v>
      </c>
      <c r="B82" s="1">
        <f>17</f>
        <v>17</v>
      </c>
      <c r="C82" s="1">
        <f>15236</f>
        <v>15236</v>
      </c>
      <c r="D82" s="1">
        <f>44668</f>
        <v>44668</v>
      </c>
      <c r="E82" s="1">
        <f>43.62109375</f>
        <v>43.62109375</v>
      </c>
    </row>
    <row r="83" spans="1:5" x14ac:dyDescent="0.25">
      <c r="A83" s="1">
        <f>25847</f>
        <v>25847</v>
      </c>
      <c r="B83" s="1">
        <f>19</f>
        <v>19</v>
      </c>
      <c r="C83" s="1">
        <f>15383</f>
        <v>15383</v>
      </c>
      <c r="D83" s="1">
        <f>44732</f>
        <v>44732</v>
      </c>
      <c r="E83" s="1">
        <f>43.68359375</f>
        <v>43.68359375</v>
      </c>
    </row>
    <row r="84" spans="1:5" x14ac:dyDescent="0.25">
      <c r="A84" s="1">
        <f>26212</f>
        <v>26212</v>
      </c>
      <c r="B84" s="1">
        <f>20</f>
        <v>20</v>
      </c>
      <c r="C84" s="1">
        <f>15554</f>
        <v>15554</v>
      </c>
      <c r="D84" s="1">
        <f>44732</f>
        <v>44732</v>
      </c>
      <c r="E84" s="1">
        <f>43.68359375</f>
        <v>43.68359375</v>
      </c>
    </row>
    <row r="85" spans="1:5" x14ac:dyDescent="0.25">
      <c r="A85" s="1">
        <f>26543</f>
        <v>26543</v>
      </c>
      <c r="B85" s="1">
        <f>19</f>
        <v>19</v>
      </c>
      <c r="C85" s="1">
        <f>15756</f>
        <v>15756</v>
      </c>
      <c r="D85" s="1">
        <f>44993</f>
        <v>44993</v>
      </c>
      <c r="E85" s="1">
        <f>43.9384765625</f>
        <v>43.9384765625</v>
      </c>
    </row>
    <row r="86" spans="1:5" x14ac:dyDescent="0.25">
      <c r="A86" s="1">
        <f>26835</f>
        <v>26835</v>
      </c>
      <c r="B86" s="1">
        <f>18</f>
        <v>18</v>
      </c>
      <c r="C86" s="1">
        <f>15998</f>
        <v>15998</v>
      </c>
      <c r="D86" s="1">
        <f>45924</f>
        <v>45924</v>
      </c>
      <c r="E86" s="1">
        <f>44.84765625</f>
        <v>44.84765625</v>
      </c>
    </row>
    <row r="87" spans="1:5" x14ac:dyDescent="0.25">
      <c r="A87" s="1">
        <f>27206</f>
        <v>27206</v>
      </c>
      <c r="B87" s="1">
        <f>18</f>
        <v>18</v>
      </c>
      <c r="C87" s="1">
        <f>16192</f>
        <v>16192</v>
      </c>
      <c r="D87" s="1">
        <f>46720</f>
        <v>46720</v>
      </c>
      <c r="E87" s="1">
        <f>45.625</f>
        <v>45.625</v>
      </c>
    </row>
    <row r="88" spans="1:5" x14ac:dyDescent="0.25">
      <c r="A88" s="1">
        <f>27479</f>
        <v>27479</v>
      </c>
      <c r="B88" s="1">
        <f>20</f>
        <v>20</v>
      </c>
      <c r="C88" s="1">
        <f>16384</f>
        <v>16384</v>
      </c>
      <c r="D88" s="1">
        <f>46721</f>
        <v>46721</v>
      </c>
      <c r="E88" s="1">
        <f>45.6259765625</f>
        <v>45.6259765625</v>
      </c>
    </row>
    <row r="89" spans="1:5" x14ac:dyDescent="0.25">
      <c r="A89" s="1">
        <f>27767</f>
        <v>27767</v>
      </c>
      <c r="B89" s="1">
        <f>20</f>
        <v>20</v>
      </c>
      <c r="C89" s="1">
        <f>16557</f>
        <v>16557</v>
      </c>
      <c r="D89" s="1">
        <f>46724</f>
        <v>46724</v>
      </c>
      <c r="E89" s="1">
        <f>45.62890625</f>
        <v>45.62890625</v>
      </c>
    </row>
    <row r="90" spans="1:5" x14ac:dyDescent="0.25">
      <c r="A90" s="1">
        <f>28054</f>
        <v>28054</v>
      </c>
      <c r="B90" s="1">
        <f>13</f>
        <v>13</v>
      </c>
      <c r="C90" s="1">
        <f>16751</f>
        <v>16751</v>
      </c>
      <c r="D90" s="1">
        <f>46761</f>
        <v>46761</v>
      </c>
      <c r="E90" s="1">
        <f>45.6650390625</f>
        <v>45.6650390625</v>
      </c>
    </row>
    <row r="91" spans="1:5" x14ac:dyDescent="0.25">
      <c r="A91" s="1">
        <f>28358</f>
        <v>28358</v>
      </c>
      <c r="B91" s="1">
        <f>13</f>
        <v>13</v>
      </c>
      <c r="C91" s="1">
        <f>16938</f>
        <v>16938</v>
      </c>
      <c r="D91" s="1">
        <f>46816</f>
        <v>46816</v>
      </c>
      <c r="E91" s="1">
        <f>45.71875</f>
        <v>45.71875</v>
      </c>
    </row>
    <row r="92" spans="1:5" x14ac:dyDescent="0.25">
      <c r="A92" s="1">
        <f>28669</f>
        <v>28669</v>
      </c>
      <c r="B92" s="1">
        <f>19</f>
        <v>19</v>
      </c>
      <c r="C92" s="1">
        <f>17114</f>
        <v>17114</v>
      </c>
      <c r="D92" s="1">
        <f>46800</f>
        <v>46800</v>
      </c>
      <c r="E92" s="1">
        <f>45.703125</f>
        <v>45.703125</v>
      </c>
    </row>
    <row r="93" spans="1:5" x14ac:dyDescent="0.25">
      <c r="A93" s="1">
        <f>28973</f>
        <v>28973</v>
      </c>
      <c r="B93" s="1">
        <f>17</f>
        <v>17</v>
      </c>
      <c r="C93" s="1">
        <f>17400</f>
        <v>17400</v>
      </c>
      <c r="D93" s="1">
        <f>46806</f>
        <v>46806</v>
      </c>
      <c r="E93" s="1">
        <f>45.708984375</f>
        <v>45.708984375</v>
      </c>
    </row>
    <row r="94" spans="1:5" x14ac:dyDescent="0.25">
      <c r="A94" s="1">
        <f>29263</f>
        <v>29263</v>
      </c>
      <c r="B94" s="1">
        <f>15</f>
        <v>15</v>
      </c>
      <c r="C94" s="1">
        <f>17568</f>
        <v>17568</v>
      </c>
      <c r="D94" s="1">
        <f>46808</f>
        <v>46808</v>
      </c>
      <c r="E94" s="1">
        <f>45.7109375</f>
        <v>45.7109375</v>
      </c>
    </row>
    <row r="95" spans="1:5" x14ac:dyDescent="0.25">
      <c r="A95" s="1">
        <f>29568</f>
        <v>29568</v>
      </c>
      <c r="B95" s="1">
        <f>15</f>
        <v>15</v>
      </c>
      <c r="C95" s="1">
        <f>17726</f>
        <v>17726</v>
      </c>
      <c r="D95" s="1">
        <f>46808</f>
        <v>46808</v>
      </c>
      <c r="E95" s="1">
        <f>45.7109375</f>
        <v>45.7109375</v>
      </c>
    </row>
    <row r="96" spans="1:5" x14ac:dyDescent="0.25">
      <c r="A96" s="1">
        <f>29878</f>
        <v>29878</v>
      </c>
      <c r="B96" s="1">
        <f>24</f>
        <v>24</v>
      </c>
      <c r="C96" s="1">
        <f>17906</f>
        <v>17906</v>
      </c>
      <c r="D96" s="1">
        <f>46810</f>
        <v>46810</v>
      </c>
      <c r="E96" s="1">
        <f>45.712890625</f>
        <v>45.712890625</v>
      </c>
    </row>
    <row r="97" spans="1:5" x14ac:dyDescent="0.25">
      <c r="A97" s="1">
        <f>30156</f>
        <v>30156</v>
      </c>
      <c r="B97" s="1">
        <f>21</f>
        <v>21</v>
      </c>
      <c r="C97" s="1">
        <f>18114</f>
        <v>18114</v>
      </c>
      <c r="D97" s="1">
        <f>46828</f>
        <v>46828</v>
      </c>
      <c r="E97" s="1">
        <f>45.73046875</f>
        <v>45.73046875</v>
      </c>
    </row>
    <row r="98" spans="1:5" x14ac:dyDescent="0.25">
      <c r="A98" s="1">
        <f>30462</f>
        <v>30462</v>
      </c>
      <c r="B98" s="1">
        <f>17</f>
        <v>17</v>
      </c>
      <c r="C98" s="1">
        <f>18292</f>
        <v>18292</v>
      </c>
      <c r="D98" s="1">
        <f>46840</f>
        <v>46840</v>
      </c>
      <c r="E98" s="1">
        <f>45.7421875</f>
        <v>45.7421875</v>
      </c>
    </row>
    <row r="99" spans="1:5" x14ac:dyDescent="0.25">
      <c r="A99" s="1">
        <f>30771</f>
        <v>30771</v>
      </c>
      <c r="B99" s="1">
        <f>14</f>
        <v>14</v>
      </c>
      <c r="C99" s="1">
        <f>18496</f>
        <v>18496</v>
      </c>
      <c r="D99" s="1">
        <f>46842</f>
        <v>46842</v>
      </c>
      <c r="E99" s="1">
        <f>45.744140625</f>
        <v>45.744140625</v>
      </c>
    </row>
    <row r="100" spans="1:5" x14ac:dyDescent="0.25">
      <c r="A100" s="1">
        <f>31066</f>
        <v>31066</v>
      </c>
      <c r="B100" s="1">
        <f>18</f>
        <v>18</v>
      </c>
      <c r="C100" s="1">
        <f>18704</f>
        <v>18704</v>
      </c>
      <c r="D100" s="1">
        <f>46944</f>
        <v>46944</v>
      </c>
      <c r="E100" s="1">
        <f>45.84375</f>
        <v>45.84375</v>
      </c>
    </row>
    <row r="101" spans="1:5" x14ac:dyDescent="0.25">
      <c r="A101" s="1">
        <f>31398</f>
        <v>31398</v>
      </c>
      <c r="B101" s="1">
        <f>18</f>
        <v>18</v>
      </c>
      <c r="C101" s="1">
        <f>18853</f>
        <v>18853</v>
      </c>
      <c r="D101" s="1">
        <f>46948</f>
        <v>46948</v>
      </c>
      <c r="E101" s="1">
        <f>45.84765625</f>
        <v>45.84765625</v>
      </c>
    </row>
    <row r="102" spans="1:5" x14ac:dyDescent="0.25">
      <c r="A102" s="1">
        <f>31704</f>
        <v>31704</v>
      </c>
      <c r="B102" s="1">
        <f>21</f>
        <v>21</v>
      </c>
      <c r="C102" s="1">
        <f>19038</f>
        <v>19038</v>
      </c>
      <c r="D102" s="1">
        <f>47018</f>
        <v>47018</v>
      </c>
      <c r="E102" s="1">
        <f>45.916015625</f>
        <v>45.916015625</v>
      </c>
    </row>
    <row r="103" spans="1:5" x14ac:dyDescent="0.25">
      <c r="A103" s="1">
        <f>32031</f>
        <v>32031</v>
      </c>
      <c r="B103" s="1">
        <f>17</f>
        <v>17</v>
      </c>
      <c r="C103" s="1">
        <f>19258</f>
        <v>19258</v>
      </c>
      <c r="D103" s="1">
        <f>46948</f>
        <v>46948</v>
      </c>
      <c r="E103" s="1">
        <f>45.84765625</f>
        <v>45.84765625</v>
      </c>
    </row>
    <row r="104" spans="1:5" x14ac:dyDescent="0.25">
      <c r="A104" s="1">
        <f>32340</f>
        <v>32340</v>
      </c>
      <c r="B104" s="1">
        <f>17</f>
        <v>17</v>
      </c>
      <c r="C104" s="1">
        <f>19442</f>
        <v>19442</v>
      </c>
      <c r="D104" s="1">
        <f>46948</f>
        <v>46948</v>
      </c>
      <c r="E104" s="1">
        <f>45.84765625</f>
        <v>45.84765625</v>
      </c>
    </row>
    <row r="105" spans="1:5" x14ac:dyDescent="0.25">
      <c r="A105" s="1">
        <f>32661</f>
        <v>32661</v>
      </c>
      <c r="B105" s="1">
        <f>17</f>
        <v>17</v>
      </c>
      <c r="C105" s="1">
        <f>19624</f>
        <v>19624</v>
      </c>
      <c r="D105" s="1">
        <f>46954</f>
        <v>46954</v>
      </c>
      <c r="E105" s="1">
        <f>45.853515625</f>
        <v>45.853515625</v>
      </c>
    </row>
    <row r="106" spans="1:5" x14ac:dyDescent="0.25">
      <c r="A106" s="1">
        <f>32942</f>
        <v>32942</v>
      </c>
      <c r="B106" s="1">
        <f>23</f>
        <v>23</v>
      </c>
      <c r="C106" s="1">
        <f>19795</f>
        <v>19795</v>
      </c>
      <c r="D106" s="1">
        <f>46952</f>
        <v>46952</v>
      </c>
      <c r="E106" s="1">
        <f>45.8515625</f>
        <v>45.8515625</v>
      </c>
    </row>
    <row r="107" spans="1:5" x14ac:dyDescent="0.25">
      <c r="A107" s="1">
        <f>33255</f>
        <v>33255</v>
      </c>
      <c r="B107" s="1">
        <f>20</f>
        <v>20</v>
      </c>
      <c r="C107" s="1">
        <f>19995</f>
        <v>19995</v>
      </c>
      <c r="D107" s="1">
        <f>46957</f>
        <v>46957</v>
      </c>
      <c r="E107" s="1">
        <f>45.8564453125</f>
        <v>45.8564453125</v>
      </c>
    </row>
    <row r="108" spans="1:5" x14ac:dyDescent="0.25">
      <c r="A108" s="1">
        <f>33587</f>
        <v>33587</v>
      </c>
      <c r="B108" s="1">
        <f>23</f>
        <v>23</v>
      </c>
      <c r="C108" s="1">
        <f>20161</f>
        <v>20161</v>
      </c>
      <c r="D108" s="1">
        <f>46956</f>
        <v>46956</v>
      </c>
      <c r="E108" s="1">
        <f>45.85546875</f>
        <v>45.85546875</v>
      </c>
    </row>
    <row r="109" spans="1:5" x14ac:dyDescent="0.25">
      <c r="A109" s="1">
        <f>33904</f>
        <v>33904</v>
      </c>
      <c r="B109" s="1">
        <f>25</f>
        <v>25</v>
      </c>
      <c r="C109" s="1">
        <f>20346</f>
        <v>20346</v>
      </c>
      <c r="D109" s="1">
        <f>46960</f>
        <v>46960</v>
      </c>
      <c r="E109" s="1">
        <f>45.859375</f>
        <v>45.859375</v>
      </c>
    </row>
    <row r="110" spans="1:5" x14ac:dyDescent="0.25">
      <c r="A110" s="1">
        <f>34190</f>
        <v>34190</v>
      </c>
      <c r="B110" s="1">
        <f>20</f>
        <v>20</v>
      </c>
      <c r="C110" s="1">
        <f>20565</f>
        <v>20565</v>
      </c>
      <c r="D110" s="1">
        <f>46964</f>
        <v>46964</v>
      </c>
      <c r="E110" s="1">
        <f>45.86328125</f>
        <v>45.86328125</v>
      </c>
    </row>
    <row r="111" spans="1:5" x14ac:dyDescent="0.25">
      <c r="A111" s="1">
        <f>34469</f>
        <v>34469</v>
      </c>
      <c r="B111" s="1">
        <f>24</f>
        <v>24</v>
      </c>
      <c r="C111" s="1">
        <f>20744</f>
        <v>20744</v>
      </c>
      <c r="D111" s="1">
        <f>47044</f>
        <v>47044</v>
      </c>
      <c r="E111" s="1">
        <f>45.94140625</f>
        <v>45.94140625</v>
      </c>
    </row>
    <row r="112" spans="1:5" x14ac:dyDescent="0.25">
      <c r="A112" s="1">
        <f>34787</f>
        <v>34787</v>
      </c>
      <c r="B112" s="1">
        <f>21</f>
        <v>21</v>
      </c>
      <c r="C112" s="1">
        <f>20900</f>
        <v>20900</v>
      </c>
      <c r="D112" s="1">
        <f>47089</f>
        <v>47089</v>
      </c>
      <c r="E112" s="1">
        <f>45.9853515625</f>
        <v>45.9853515625</v>
      </c>
    </row>
    <row r="113" spans="1:5" x14ac:dyDescent="0.25">
      <c r="A113" s="1">
        <f>35077</f>
        <v>35077</v>
      </c>
      <c r="B113" s="1">
        <f>24</f>
        <v>24</v>
      </c>
      <c r="C113" s="1">
        <f>21089</f>
        <v>21089</v>
      </c>
      <c r="D113" s="1">
        <f>47088</f>
        <v>47088</v>
      </c>
      <c r="E113" s="1">
        <f>45.984375</f>
        <v>45.984375</v>
      </c>
    </row>
    <row r="114" spans="1:5" x14ac:dyDescent="0.25">
      <c r="C114" s="1">
        <f>21259</f>
        <v>21259</v>
      </c>
      <c r="D114" s="1">
        <f>47096</f>
        <v>47096</v>
      </c>
      <c r="E114" s="1">
        <f>45.9921875</f>
        <v>45.9921875</v>
      </c>
    </row>
    <row r="115" spans="1:5" x14ac:dyDescent="0.25">
      <c r="C115" s="1">
        <f>21440</f>
        <v>21440</v>
      </c>
      <c r="D115" s="1">
        <f>47100</f>
        <v>47100</v>
      </c>
      <c r="E115" s="1">
        <f>45.99609375</f>
        <v>45.99609375</v>
      </c>
    </row>
    <row r="116" spans="1:5" x14ac:dyDescent="0.25">
      <c r="C116" s="1">
        <f>21668</f>
        <v>21668</v>
      </c>
      <c r="D116" s="1">
        <f>47108</f>
        <v>47108</v>
      </c>
      <c r="E116" s="1">
        <f>46.00390625</f>
        <v>46.00390625</v>
      </c>
    </row>
    <row r="117" spans="1:5" x14ac:dyDescent="0.25">
      <c r="C117" s="1">
        <f>21834</f>
        <v>21834</v>
      </c>
      <c r="D117" s="1">
        <f>47108</f>
        <v>47108</v>
      </c>
      <c r="E117" s="1">
        <f>46.00390625</f>
        <v>46.00390625</v>
      </c>
    </row>
    <row r="118" spans="1:5" x14ac:dyDescent="0.25">
      <c r="C118" s="1">
        <f>22006</f>
        <v>22006</v>
      </c>
      <c r="D118" s="1">
        <f>47112</f>
        <v>47112</v>
      </c>
      <c r="E118" s="1">
        <f>46.0078125</f>
        <v>46.0078125</v>
      </c>
    </row>
    <row r="119" spans="1:5" x14ac:dyDescent="0.25">
      <c r="C119" s="1">
        <f>22178</f>
        <v>22178</v>
      </c>
      <c r="D119" s="1">
        <f>47112</f>
        <v>47112</v>
      </c>
      <c r="E119" s="1">
        <f>46.0078125</f>
        <v>46.0078125</v>
      </c>
    </row>
    <row r="120" spans="1:5" x14ac:dyDescent="0.25">
      <c r="C120" s="1">
        <f>22370</f>
        <v>22370</v>
      </c>
      <c r="D120" s="1">
        <f>47120</f>
        <v>47120</v>
      </c>
      <c r="E120" s="1">
        <f>46.015625</f>
        <v>46.015625</v>
      </c>
    </row>
    <row r="121" spans="1:5" x14ac:dyDescent="0.25">
      <c r="C121" s="1">
        <f>22519</f>
        <v>22519</v>
      </c>
      <c r="D121" s="1">
        <f>47128</f>
        <v>47128</v>
      </c>
      <c r="E121" s="1">
        <f>46.0234375</f>
        <v>46.0234375</v>
      </c>
    </row>
    <row r="122" spans="1:5" x14ac:dyDescent="0.25">
      <c r="C122" s="1">
        <f>22726</f>
        <v>22726</v>
      </c>
      <c r="D122" s="1">
        <f>47134</f>
        <v>47134</v>
      </c>
      <c r="E122" s="1">
        <f>46.029296875</f>
        <v>46.029296875</v>
      </c>
    </row>
    <row r="123" spans="1:5" x14ac:dyDescent="0.25">
      <c r="C123" s="1">
        <f>22933</f>
        <v>22933</v>
      </c>
      <c r="D123" s="1">
        <f>47136</f>
        <v>47136</v>
      </c>
      <c r="E123" s="1">
        <f>46.03125</f>
        <v>46.03125</v>
      </c>
    </row>
    <row r="124" spans="1:5" x14ac:dyDescent="0.25">
      <c r="C124" s="1">
        <f>23102</f>
        <v>23102</v>
      </c>
      <c r="D124" s="1">
        <f>47136</f>
        <v>47136</v>
      </c>
      <c r="E124" s="1">
        <f>46.03125</f>
        <v>46.03125</v>
      </c>
    </row>
    <row r="125" spans="1:5" x14ac:dyDescent="0.25">
      <c r="C125" s="1">
        <f>23281</f>
        <v>23281</v>
      </c>
      <c r="D125" s="1">
        <f>47140</f>
        <v>47140</v>
      </c>
      <c r="E125" s="1">
        <f>46.03515625</f>
        <v>46.03515625</v>
      </c>
    </row>
    <row r="126" spans="1:5" x14ac:dyDescent="0.25">
      <c r="C126" s="1">
        <f>23438</f>
        <v>23438</v>
      </c>
      <c r="D126" s="1">
        <f>47256</f>
        <v>47256</v>
      </c>
      <c r="E126" s="1">
        <f>46.1484375</f>
        <v>46.1484375</v>
      </c>
    </row>
    <row r="127" spans="1:5" x14ac:dyDescent="0.25">
      <c r="C127" s="1">
        <f>23616</f>
        <v>23616</v>
      </c>
      <c r="D127" s="1">
        <f>47296</f>
        <v>47296</v>
      </c>
      <c r="E127" s="1">
        <f>46.1875</f>
        <v>46.1875</v>
      </c>
    </row>
    <row r="128" spans="1:5" x14ac:dyDescent="0.25">
      <c r="C128" s="1">
        <f>23778</f>
        <v>23778</v>
      </c>
      <c r="D128" s="1">
        <f>47308</f>
        <v>47308</v>
      </c>
      <c r="E128" s="1">
        <f>46.19921875</f>
        <v>46.19921875</v>
      </c>
    </row>
    <row r="129" spans="3:5" x14ac:dyDescent="0.25">
      <c r="C129" s="1">
        <f>24019</f>
        <v>24019</v>
      </c>
      <c r="D129" s="1">
        <f>47278</f>
        <v>47278</v>
      </c>
      <c r="E129" s="1">
        <f>46.169921875</f>
        <v>46.169921875</v>
      </c>
    </row>
    <row r="130" spans="3:5" x14ac:dyDescent="0.25">
      <c r="C130" s="1">
        <f>24253</f>
        <v>24253</v>
      </c>
      <c r="D130" s="1">
        <f>47312</f>
        <v>47312</v>
      </c>
      <c r="E130" s="1">
        <f>46.203125</f>
        <v>46.203125</v>
      </c>
    </row>
    <row r="131" spans="3:5" x14ac:dyDescent="0.25">
      <c r="C131" s="1">
        <f>24444</f>
        <v>24444</v>
      </c>
      <c r="D131" s="1">
        <f>47320</f>
        <v>47320</v>
      </c>
      <c r="E131" s="1">
        <f>46.2109375</f>
        <v>46.2109375</v>
      </c>
    </row>
    <row r="132" spans="3:5" x14ac:dyDescent="0.25">
      <c r="C132" s="1">
        <f>24627</f>
        <v>24627</v>
      </c>
      <c r="D132" s="1">
        <f>47322</f>
        <v>47322</v>
      </c>
      <c r="E132" s="1">
        <f>46.212890625</f>
        <v>46.212890625</v>
      </c>
    </row>
    <row r="133" spans="3:5" x14ac:dyDescent="0.25">
      <c r="C133" s="1">
        <f>24842</f>
        <v>24842</v>
      </c>
      <c r="D133" s="1">
        <f>47324</f>
        <v>47324</v>
      </c>
      <c r="E133" s="1">
        <f>46.21484375</f>
        <v>46.21484375</v>
      </c>
    </row>
    <row r="134" spans="3:5" x14ac:dyDescent="0.25">
      <c r="C134" s="1">
        <f>25040</f>
        <v>25040</v>
      </c>
      <c r="D134" s="1">
        <f>47324</f>
        <v>47324</v>
      </c>
      <c r="E134" s="1">
        <f>46.21484375</f>
        <v>46.21484375</v>
      </c>
    </row>
    <row r="135" spans="3:5" x14ac:dyDescent="0.25">
      <c r="C135" s="1">
        <f>25230</f>
        <v>25230</v>
      </c>
      <c r="D135" s="1">
        <f>47328</f>
        <v>47328</v>
      </c>
      <c r="E135" s="1">
        <f>46.21875</f>
        <v>46.21875</v>
      </c>
    </row>
    <row r="136" spans="3:5" x14ac:dyDescent="0.25">
      <c r="C136" s="1">
        <f>25409</f>
        <v>25409</v>
      </c>
      <c r="D136" s="1">
        <f>47328</f>
        <v>47328</v>
      </c>
      <c r="E136" s="1">
        <f>46.21875</f>
        <v>46.21875</v>
      </c>
    </row>
    <row r="137" spans="3:5" x14ac:dyDescent="0.25">
      <c r="C137" s="1">
        <f>25643</f>
        <v>25643</v>
      </c>
      <c r="D137" s="1">
        <f>47334</f>
        <v>47334</v>
      </c>
      <c r="E137" s="1">
        <f>46.224609375</f>
        <v>46.224609375</v>
      </c>
    </row>
    <row r="138" spans="3:5" x14ac:dyDescent="0.25">
      <c r="C138" s="1">
        <f>25869</f>
        <v>25869</v>
      </c>
      <c r="D138" s="1">
        <f>47336</f>
        <v>47336</v>
      </c>
      <c r="E138" s="1">
        <f>46.2265625</f>
        <v>46.2265625</v>
      </c>
    </row>
    <row r="139" spans="3:5" x14ac:dyDescent="0.25">
      <c r="C139" s="1">
        <f>26092</f>
        <v>26092</v>
      </c>
      <c r="D139" s="1">
        <f>47336</f>
        <v>47336</v>
      </c>
      <c r="E139" s="1">
        <f>46.2265625</f>
        <v>46.2265625</v>
      </c>
    </row>
    <row r="140" spans="3:5" x14ac:dyDescent="0.25">
      <c r="C140" s="1">
        <f>26295</f>
        <v>26295</v>
      </c>
      <c r="D140" s="1">
        <f>47340</f>
        <v>47340</v>
      </c>
      <c r="E140" s="1">
        <f>46.23046875</f>
        <v>46.23046875</v>
      </c>
    </row>
    <row r="141" spans="3:5" x14ac:dyDescent="0.25">
      <c r="C141" s="1">
        <f>26484</f>
        <v>26484</v>
      </c>
      <c r="D141" s="1">
        <f>47340</f>
        <v>47340</v>
      </c>
      <c r="E141" s="1">
        <f>46.23046875</f>
        <v>46.23046875</v>
      </c>
    </row>
    <row r="142" spans="3:5" x14ac:dyDescent="0.25">
      <c r="C142" s="1">
        <f>26691</f>
        <v>26691</v>
      </c>
      <c r="D142" s="1">
        <f>47358</f>
        <v>47358</v>
      </c>
      <c r="E142" s="1">
        <f>46.248046875</f>
        <v>46.248046875</v>
      </c>
    </row>
    <row r="143" spans="3:5" x14ac:dyDescent="0.25">
      <c r="C143" s="1">
        <f>26881</f>
        <v>26881</v>
      </c>
      <c r="D143" s="1">
        <f>47356</f>
        <v>47356</v>
      </c>
      <c r="E143" s="1">
        <f>46.24609375</f>
        <v>46.24609375</v>
      </c>
    </row>
    <row r="144" spans="3:5" x14ac:dyDescent="0.25">
      <c r="C144" s="1">
        <f>27121</f>
        <v>27121</v>
      </c>
      <c r="D144" s="1">
        <f>47364</f>
        <v>47364</v>
      </c>
      <c r="E144" s="1">
        <f>46.25390625</f>
        <v>46.25390625</v>
      </c>
    </row>
    <row r="145" spans="3:5" x14ac:dyDescent="0.25">
      <c r="C145" s="1">
        <f>27299</f>
        <v>27299</v>
      </c>
      <c r="D145" s="1">
        <f>47378</f>
        <v>47378</v>
      </c>
      <c r="E145" s="1">
        <f>46.267578125</f>
        <v>46.267578125</v>
      </c>
    </row>
    <row r="146" spans="3:5" x14ac:dyDescent="0.25">
      <c r="C146" s="1">
        <f>27494</f>
        <v>27494</v>
      </c>
      <c r="D146" s="1">
        <f>47380</f>
        <v>47380</v>
      </c>
      <c r="E146" s="1">
        <f>46.26953125</f>
        <v>46.26953125</v>
      </c>
    </row>
    <row r="147" spans="3:5" x14ac:dyDescent="0.25">
      <c r="C147" s="1">
        <f>27664</f>
        <v>27664</v>
      </c>
      <c r="D147" s="1">
        <f>47380</f>
        <v>47380</v>
      </c>
      <c r="E147" s="1">
        <f>46.26953125</f>
        <v>46.26953125</v>
      </c>
    </row>
    <row r="148" spans="3:5" x14ac:dyDescent="0.25">
      <c r="C148" s="1">
        <f>27883</f>
        <v>27883</v>
      </c>
      <c r="D148" s="1">
        <f>47386</f>
        <v>47386</v>
      </c>
      <c r="E148" s="1">
        <f>46.275390625</f>
        <v>46.275390625</v>
      </c>
    </row>
    <row r="149" spans="3:5" x14ac:dyDescent="0.25">
      <c r="C149" s="1">
        <f>28113</f>
        <v>28113</v>
      </c>
      <c r="D149" s="1">
        <f>47392</f>
        <v>47392</v>
      </c>
      <c r="E149" s="1">
        <f>46.28125</f>
        <v>46.28125</v>
      </c>
    </row>
    <row r="150" spans="3:5" x14ac:dyDescent="0.25">
      <c r="C150" s="1">
        <f>28279</f>
        <v>28279</v>
      </c>
      <c r="D150" s="1">
        <f>47392</f>
        <v>47392</v>
      </c>
      <c r="E150" s="1">
        <f>46.28125</f>
        <v>46.28125</v>
      </c>
    </row>
    <row r="151" spans="3:5" x14ac:dyDescent="0.25">
      <c r="C151" s="1">
        <f>28426</f>
        <v>28426</v>
      </c>
      <c r="D151" s="1">
        <f>47392</f>
        <v>47392</v>
      </c>
      <c r="E151" s="1">
        <f>46.28125</f>
        <v>46.28125</v>
      </c>
    </row>
    <row r="152" spans="3:5" x14ac:dyDescent="0.25">
      <c r="C152" s="1">
        <f>28585</f>
        <v>28585</v>
      </c>
      <c r="D152" s="1">
        <f>47396</f>
        <v>47396</v>
      </c>
      <c r="E152" s="1">
        <f>46.28515625</f>
        <v>46.28515625</v>
      </c>
    </row>
    <row r="153" spans="3:5" x14ac:dyDescent="0.25">
      <c r="C153" s="1">
        <f>28813</f>
        <v>28813</v>
      </c>
      <c r="D153" s="1">
        <f>47406</f>
        <v>47406</v>
      </c>
      <c r="E153" s="1">
        <f>46.294921875</f>
        <v>46.294921875</v>
      </c>
    </row>
    <row r="154" spans="3:5" x14ac:dyDescent="0.25">
      <c r="C154" s="1">
        <f>28988</f>
        <v>28988</v>
      </c>
      <c r="D154" s="1">
        <f>47420</f>
        <v>47420</v>
      </c>
      <c r="E154" s="1">
        <f>46.30859375</f>
        <v>46.30859375</v>
      </c>
    </row>
    <row r="155" spans="3:5" x14ac:dyDescent="0.25">
      <c r="C155" s="1">
        <f>29160</f>
        <v>29160</v>
      </c>
      <c r="D155" s="1">
        <f>47420</f>
        <v>47420</v>
      </c>
      <c r="E155" s="1">
        <f>46.30859375</f>
        <v>46.30859375</v>
      </c>
    </row>
    <row r="156" spans="3:5" x14ac:dyDescent="0.25">
      <c r="C156" s="1">
        <f>29346</f>
        <v>29346</v>
      </c>
      <c r="D156" s="1">
        <f>47422</f>
        <v>47422</v>
      </c>
      <c r="E156" s="1">
        <f>46.310546875</f>
        <v>46.310546875</v>
      </c>
    </row>
    <row r="157" spans="3:5" x14ac:dyDescent="0.25">
      <c r="C157" s="1">
        <f>29537</f>
        <v>29537</v>
      </c>
      <c r="D157" s="1">
        <f>47424</f>
        <v>47424</v>
      </c>
      <c r="E157" s="1">
        <f>46.3125</f>
        <v>46.3125</v>
      </c>
    </row>
    <row r="158" spans="3:5" x14ac:dyDescent="0.25">
      <c r="C158" s="1">
        <f>29745</f>
        <v>29745</v>
      </c>
      <c r="D158" s="1">
        <f>47434</f>
        <v>47434</v>
      </c>
      <c r="E158" s="1">
        <f>46.322265625</f>
        <v>46.322265625</v>
      </c>
    </row>
    <row r="159" spans="3:5" x14ac:dyDescent="0.25">
      <c r="C159" s="1">
        <f>29949</f>
        <v>29949</v>
      </c>
      <c r="D159" s="1">
        <f>47436</f>
        <v>47436</v>
      </c>
      <c r="E159" s="1">
        <f>46.32421875</f>
        <v>46.32421875</v>
      </c>
    </row>
    <row r="160" spans="3:5" x14ac:dyDescent="0.25">
      <c r="C160" s="1">
        <f>30165</f>
        <v>30165</v>
      </c>
      <c r="D160" s="1">
        <f>47436</f>
        <v>47436</v>
      </c>
      <c r="E160" s="1">
        <f>46.32421875</f>
        <v>46.32421875</v>
      </c>
    </row>
    <row r="161" spans="3:5" x14ac:dyDescent="0.25">
      <c r="C161" s="1">
        <f>30339</f>
        <v>30339</v>
      </c>
      <c r="D161" s="1">
        <f>47440</f>
        <v>47440</v>
      </c>
      <c r="E161" s="1">
        <f>46.328125</f>
        <v>46.328125</v>
      </c>
    </row>
    <row r="162" spans="3:5" x14ac:dyDescent="0.25">
      <c r="C162" s="1">
        <f>30530</f>
        <v>30530</v>
      </c>
      <c r="D162" s="1">
        <f>47480</f>
        <v>47480</v>
      </c>
      <c r="E162" s="1">
        <f>46.3671875</f>
        <v>46.3671875</v>
      </c>
    </row>
    <row r="163" spans="3:5" x14ac:dyDescent="0.25">
      <c r="C163" s="1">
        <f>30703</f>
        <v>30703</v>
      </c>
      <c r="D163" s="1">
        <f>47504</f>
        <v>47504</v>
      </c>
      <c r="E163" s="1">
        <f>46.390625</f>
        <v>46.390625</v>
      </c>
    </row>
    <row r="164" spans="3:5" x14ac:dyDescent="0.25">
      <c r="C164" s="1">
        <f>30885</f>
        <v>30885</v>
      </c>
      <c r="D164" s="1">
        <f>47510</f>
        <v>47510</v>
      </c>
      <c r="E164" s="1">
        <f>46.396484375</f>
        <v>46.396484375</v>
      </c>
    </row>
    <row r="165" spans="3:5" x14ac:dyDescent="0.25">
      <c r="C165" s="1">
        <f>31078</f>
        <v>31078</v>
      </c>
      <c r="D165" s="1">
        <f>47508</f>
        <v>47508</v>
      </c>
      <c r="E165" s="1">
        <f>46.39453125</f>
        <v>46.39453125</v>
      </c>
    </row>
    <row r="166" spans="3:5" x14ac:dyDescent="0.25">
      <c r="C166" s="1">
        <f>31290</f>
        <v>31290</v>
      </c>
      <c r="D166" s="1">
        <f>47512</f>
        <v>47512</v>
      </c>
      <c r="E166" s="1">
        <f>46.3984375</f>
        <v>46.3984375</v>
      </c>
    </row>
    <row r="167" spans="3:5" x14ac:dyDescent="0.25">
      <c r="C167" s="1">
        <f>31487</f>
        <v>31487</v>
      </c>
      <c r="D167" s="1">
        <f>47512</f>
        <v>47512</v>
      </c>
      <c r="E167" s="1">
        <f>46.3984375</f>
        <v>46.3984375</v>
      </c>
    </row>
    <row r="168" spans="3:5" x14ac:dyDescent="0.25">
      <c r="C168" s="1">
        <f>31713</f>
        <v>31713</v>
      </c>
      <c r="D168" s="1">
        <f>47556</f>
        <v>47556</v>
      </c>
      <c r="E168" s="1">
        <f>46.44140625</f>
        <v>46.44140625</v>
      </c>
    </row>
    <row r="169" spans="3:5" x14ac:dyDescent="0.25">
      <c r="C169" s="1">
        <f>31915</f>
        <v>31915</v>
      </c>
      <c r="D169" s="1">
        <f>47556</f>
        <v>47556</v>
      </c>
      <c r="E169" s="1">
        <f>46.44140625</f>
        <v>46.44140625</v>
      </c>
    </row>
    <row r="170" spans="3:5" x14ac:dyDescent="0.25">
      <c r="C170" s="1">
        <f>32120</f>
        <v>32120</v>
      </c>
      <c r="D170" s="1">
        <f>47561</f>
        <v>47561</v>
      </c>
      <c r="E170" s="1">
        <f>46.4462890625</f>
        <v>46.4462890625</v>
      </c>
    </row>
    <row r="171" spans="3:5" x14ac:dyDescent="0.25">
      <c r="C171" s="1">
        <f>32342</f>
        <v>32342</v>
      </c>
      <c r="D171" s="1">
        <f>47560</f>
        <v>47560</v>
      </c>
      <c r="E171" s="1">
        <f>46.4453125</f>
        <v>46.4453125</v>
      </c>
    </row>
    <row r="172" spans="3:5" x14ac:dyDescent="0.25">
      <c r="C172" s="1">
        <f>32530</f>
        <v>32530</v>
      </c>
      <c r="D172" s="1">
        <f>47564</f>
        <v>47564</v>
      </c>
      <c r="E172" s="1">
        <f>46.44921875</f>
        <v>46.44921875</v>
      </c>
    </row>
    <row r="173" spans="3:5" x14ac:dyDescent="0.25">
      <c r="C173" s="1">
        <f>32726</f>
        <v>32726</v>
      </c>
      <c r="D173" s="1">
        <f>47568</f>
        <v>47568</v>
      </c>
      <c r="E173" s="1">
        <f>46.453125</f>
        <v>46.453125</v>
      </c>
    </row>
    <row r="174" spans="3:5" x14ac:dyDescent="0.25">
      <c r="C174" s="1">
        <f>32885</f>
        <v>32885</v>
      </c>
      <c r="D174" s="1">
        <f>47576</f>
        <v>47576</v>
      </c>
      <c r="E174" s="1">
        <f>46.4609375</f>
        <v>46.4609375</v>
      </c>
    </row>
    <row r="175" spans="3:5" x14ac:dyDescent="0.25">
      <c r="C175" s="1">
        <f>33077</f>
        <v>33077</v>
      </c>
      <c r="D175" s="1">
        <f>47626</f>
        <v>47626</v>
      </c>
      <c r="E175" s="1">
        <f>46.509765625</f>
        <v>46.509765625</v>
      </c>
    </row>
    <row r="176" spans="3:5" x14ac:dyDescent="0.25">
      <c r="C176" s="1">
        <f>33323</f>
        <v>33323</v>
      </c>
      <c r="D176" s="1">
        <f>47624</f>
        <v>47624</v>
      </c>
      <c r="E176" s="1">
        <f>46.5078125</f>
        <v>46.5078125</v>
      </c>
    </row>
    <row r="177" spans="3:5" x14ac:dyDescent="0.25">
      <c r="C177" s="1">
        <f>33465</f>
        <v>33465</v>
      </c>
      <c r="D177" s="1">
        <f>47628</f>
        <v>47628</v>
      </c>
      <c r="E177" s="1">
        <f>46.51171875</f>
        <v>46.51171875</v>
      </c>
    </row>
    <row r="178" spans="3:5" x14ac:dyDescent="0.25">
      <c r="C178" s="1">
        <f>33640</f>
        <v>33640</v>
      </c>
      <c r="D178" s="1">
        <f>47628</f>
        <v>47628</v>
      </c>
      <c r="E178" s="1">
        <f>46.51171875</f>
        <v>46.51171875</v>
      </c>
    </row>
    <row r="179" spans="3:5" x14ac:dyDescent="0.25">
      <c r="C179" s="1">
        <f>33797</f>
        <v>33797</v>
      </c>
      <c r="D179" s="1">
        <f>47636</f>
        <v>47636</v>
      </c>
      <c r="E179" s="1">
        <f>46.51953125</f>
        <v>46.51953125</v>
      </c>
    </row>
    <row r="180" spans="3:5" x14ac:dyDescent="0.25">
      <c r="C180" s="1">
        <f>33992</f>
        <v>33992</v>
      </c>
      <c r="D180" s="1">
        <f>47637</f>
        <v>47637</v>
      </c>
      <c r="E180" s="1">
        <f>46.5205078125</f>
        <v>46.5205078125</v>
      </c>
    </row>
    <row r="181" spans="3:5" x14ac:dyDescent="0.25">
      <c r="C181" s="1">
        <f>34155</f>
        <v>34155</v>
      </c>
      <c r="D181" s="1">
        <f>47636</f>
        <v>47636</v>
      </c>
      <c r="E181" s="1">
        <f>46.51953125</f>
        <v>46.51953125</v>
      </c>
    </row>
    <row r="182" spans="3:5" x14ac:dyDescent="0.25">
      <c r="C182" s="1">
        <f>34312</f>
        <v>34312</v>
      </c>
      <c r="D182" s="1">
        <f>47650</f>
        <v>47650</v>
      </c>
      <c r="E182" s="1">
        <f>46.533203125</f>
        <v>46.533203125</v>
      </c>
    </row>
    <row r="183" spans="3:5" x14ac:dyDescent="0.25">
      <c r="C183" s="1">
        <f>34483</f>
        <v>34483</v>
      </c>
      <c r="D183" s="1">
        <f>47652</f>
        <v>47652</v>
      </c>
      <c r="E183" s="1">
        <f>46.53515625</f>
        <v>46.53515625</v>
      </c>
    </row>
    <row r="184" spans="3:5" x14ac:dyDescent="0.25">
      <c r="C184" s="1">
        <f>34649</f>
        <v>34649</v>
      </c>
      <c r="D184" s="1">
        <f>47656</f>
        <v>47656</v>
      </c>
      <c r="E184" s="1">
        <f>46.5390625</f>
        <v>46.5390625</v>
      </c>
    </row>
    <row r="185" spans="3:5" x14ac:dyDescent="0.25">
      <c r="C185" s="1">
        <f>34794</f>
        <v>34794</v>
      </c>
      <c r="D185" s="1">
        <f>47656</f>
        <v>47656</v>
      </c>
      <c r="E185" s="1">
        <f>46.5390625</f>
        <v>46.5390625</v>
      </c>
    </row>
    <row r="186" spans="3:5" x14ac:dyDescent="0.25">
      <c r="C186" s="1">
        <f>34978</f>
        <v>34978</v>
      </c>
      <c r="D186" s="1">
        <f>47696</f>
        <v>47696</v>
      </c>
      <c r="E186" s="1">
        <f>46.578125</f>
        <v>46.578125</v>
      </c>
    </row>
    <row r="187" spans="3:5" x14ac:dyDescent="0.25">
      <c r="C187" s="1">
        <f>35137</f>
        <v>35137</v>
      </c>
      <c r="D187" s="1">
        <f>47724</f>
        <v>47724</v>
      </c>
      <c r="E187" s="1">
        <f>46.60546875</f>
        <v>46.60546875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2016-01-08T15:11:57Z</dcterms:modified>
</cp:coreProperties>
</file>